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5f999ec6f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阅读说明" sheetId="1" r:id="R71ffc44595874f3c"/>
    <x:sheet xmlns:r="http://schemas.openxmlformats.org/officeDocument/2006/relationships" name="课程清单" sheetId="2" r:id="Ra829d39743764978"/>
    <x:sheet xmlns:r="http://schemas.openxmlformats.org/officeDocument/2006/relationships" name="逐次上课" sheetId="3" r:id="Rd65664c3005c4342"/>
    <x:sheet xmlns:r="http://schemas.openxmlformats.org/officeDocument/2006/relationships" name="周次速查" sheetId="4" r:id="Rd7f414d01f0543fa"/>
    <x:sheet xmlns:r="http://schemas.openxmlformats.org/officeDocument/2006/relationships" name="原始排课规则" sheetId="5" r:id="Rb55e7bff22e14fc0"/>
    <x:sheet xmlns:r="http://schemas.openxmlformats.org/officeDocument/2006/relationships" name="课程进度" sheetId="6" r:id="R1d4a376f23644f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yyyy-mm-dd hh:mm"/>
    <x:numFmt numFmtId="202" formatCode="0.0%"/>
  </x:numFmts>
  <x:fonts count="37">
    <x:font>
      <x:sz val="11"/>
      <x:name val="Carlito"/>
    </x:font>
    <x:font>
      <x:b/>
      <x:sz val="17"/>
      <x:color rgb="FFFFFFFF"/>
      <x:name val="Carlito"/>
    </x:font>
    <x:font>
      <x:sz val="11"/>
      <x:color rgb="FF6B7A92"/>
      <x:name val="Carlito"/>
    </x:font>
    <x:font>
      <x:b/>
      <x:sz val="11"/>
      <x:color rgb="FF3156A4"/>
      <x:name val="Carlito"/>
    </x:font>
    <x:font>
      <x:sz val="11"/>
      <x:color rgb="FF223656"/>
      <x:name val="Carlito"/>
    </x:font>
    <x:font>
      <x:b/>
      <x:sz val="12"/>
      <x:color rgb="FFFFFFFF"/>
      <x:name val="Carlito"/>
    </x:font>
    <x:font>
      <x:b/>
      <x:sz val="11"/>
      <x:color rgb="FF223656"/>
      <x:name val="Carlito"/>
    </x:font>
    <x:font>
      <x:b/>
      <x:sz val="12"/>
      <x:color rgb="FF8D601C"/>
      <x:name val="Carlito"/>
    </x:font>
    <x:font>
      <x:sz val="11"/>
      <x:color rgb="FF795B2D"/>
      <x:name val="Carlito"/>
    </x:font>
    <x:font>
      <x:b/>
      <x:sz val="11"/>
      <x:color rgb="FFFFFFFF"/>
      <x:name val="Carlito"/>
    </x:font>
    <x:font>
      <x:sz val="10"/>
      <x:color rgb="FF223656"/>
      <x:name val="Carlito"/>
    </x:font>
    <x:font>
      <x:sz val="10"/>
      <x:color rgb="FFA16C19"/>
      <x:name val="Carlito"/>
    </x:font>
    <x:font>
      <x:sz val="10"/>
      <x:color rgb="FF627086"/>
      <x:name val="Carlito"/>
    </x:font>
    <x:font>
      <x:sz val="10"/>
      <x:color rgb="FF855E20"/>
      <x:name val="Carlito"/>
    </x:font>
    <x:font>
      <x:sz val="10"/>
      <x:color rgb="FFD58A23"/>
      <x:name val="Carlito"/>
    </x:font>
    <x:font>
      <x:b/>
      <x:sz val="10"/>
      <x:color rgb="FFD58A23"/>
      <x:name val="Carlito"/>
    </x:font>
    <x:font>
      <x:b/>
      <x:sz val="10"/>
      <x:color rgb="FFA97723"/>
      <x:name val="Carlito"/>
    </x:font>
    <x:font>
      <x:sz val="10"/>
      <x:color rgb="FF3869C9"/>
      <x:name val="Carlito"/>
    </x:font>
    <x:font>
      <x:b/>
      <x:sz val="10"/>
      <x:color rgb="FF3869C9"/>
      <x:name val="Carlito"/>
    </x:font>
    <x:font>
      <x:sz val="10"/>
      <x:color rgb="FF8558BF"/>
      <x:name val="Carlito"/>
    </x:font>
    <x:font>
      <x:b/>
      <x:sz val="10"/>
      <x:color rgb="FF8558BF"/>
      <x:name val="Carlito"/>
    </x:font>
    <x:font>
      <x:sz val="10"/>
      <x:color rgb="FF0D8B88"/>
      <x:name val="Carlito"/>
    </x:font>
    <x:font>
      <x:b/>
      <x:sz val="10"/>
      <x:color rgb="FF0D8B88"/>
      <x:name val="Carlito"/>
    </x:font>
    <x:font>
      <x:b/>
      <x:sz val="10"/>
      <x:color rgb="FF223656"/>
      <x:name val="Carlito"/>
    </x:font>
    <x:font>
      <x:sz val="11"/>
      <x:color rgb="FF915C13"/>
      <x:name val="Carlito"/>
    </x:font>
    <x:font>
      <x:b/>
      <x:sz val="10"/>
      <x:color rgb="FF996B20"/>
      <x:name val="Carlito"/>
    </x:font>
    <x:font>
      <x:sz val="10"/>
      <x:color rgb="FF667085"/>
      <x:name val="Carlito"/>
    </x:font>
    <x:font>
      <x:b/>
      <x:sz val="18"/>
      <x:color rgb="FFFFFFFF"/>
      <x:name val="Carlito"/>
    </x:font>
    <x:font>
      <x:sz val="10"/>
      <x:color rgb="FF526987"/>
      <x:name val="Carlito"/>
    </x:font>
    <x:font>
      <x:b/>
      <x:sz val="11"/>
      <x:color rgb="FF29476F"/>
      <x:name val="Carlito"/>
    </x:font>
    <x:font>
      <x:b/>
      <x:sz val="11"/>
      <x:color rgb="FF1D4ED8"/>
      <x:name val="Carlito"/>
    </x:font>
    <x:font>
      <x:b/>
      <x:sz val="13"/>
      <x:color rgb="FF25467D"/>
      <x:name val="Carlito"/>
    </x:font>
    <x:font>
      <x:b/>
      <x:sz val="11"/>
      <x:name val="Carlito"/>
    </x:font>
    <x:font>
      <x:b/>
      <x:sz val="11"/>
      <x:color rgb="FF24497E"/>
      <x:name val="Carlito"/>
    </x:font>
    <x:font>
      <x:sz val="10"/>
      <x:color rgb="FF557092"/>
      <x:name val="Carlito"/>
    </x:font>
    <x:font>
      <x:sz val="10"/>
      <x:color rgb="FF6D7E93"/>
      <x:name val="Carlito"/>
    </x:font>
    <x:font>
      <x:sz val="11"/>
      <x:color rgb="FF2D4D77"/>
      <x:name val="Carlito"/>
    </x:font>
  </x:fonts>
  <x:fills count="32">
    <x:fill>
      <x:patternFill patternType="none"/>
    </x:fill>
    <x:fill>
      <x:patternFill patternType="gray125"/>
    </x:fill>
    <x:fill>
      <x:patternFill patternType="solid">
        <x:fgColor rgb="FF223656"/>
      </x:patternFill>
    </x:fill>
    <x:fill>
      <x:patternFill patternType="solid">
        <x:fgColor rgb="FFF6F8FC"/>
      </x:patternFill>
    </x:fill>
    <x:fill>
      <x:patternFill patternType="solid">
        <x:fgColor rgb="FFEAF0FF"/>
      </x:patternFill>
    </x:fill>
    <x:fill>
      <x:patternFill patternType="solid">
        <x:fgColor rgb="FF365DC2"/>
      </x:patternFill>
    </x:fill>
    <x:fill>
      <x:patternFill patternType="solid">
        <x:fgColor rgb="FFF0F4FC"/>
      </x:patternFill>
    </x:fill>
    <x:fill>
      <x:patternFill patternType="solid">
        <x:fgColor rgb="FFFFF1D9"/>
      </x:patternFill>
    </x:fill>
    <x:fill>
      <x:patternFill patternType="solid">
        <x:fgColor rgb="FFFFFCF5"/>
      </x:patternFill>
    </x:fill>
    <x:fill>
      <x:patternFill patternType="solid">
        <x:fgColor rgb="FFF0F5FF"/>
      </x:patternFill>
    </x:fill>
    <x:fill>
      <x:patternFill patternType="solid">
        <x:fgColor rgb="FFFFFFFF"/>
      </x:patternFill>
    </x:fill>
    <x:fill>
      <x:patternFill patternType="solid">
        <x:fgColor rgb="FFFFF8EC"/>
      </x:patternFill>
    </x:fill>
    <x:fill>
      <x:patternFill patternType="solid">
        <x:fgColor rgb="FFF3F5F8"/>
      </x:patternFill>
    </x:fill>
    <x:fill>
      <x:patternFill patternType="solid">
        <x:fgColor rgb="FFFFF2DB"/>
      </x:patternFill>
    </x:fill>
    <x:fill>
      <x:patternFill patternType="solid">
        <x:fgColor rgb="FFF8FAFE"/>
      </x:patternFill>
    </x:fill>
    <x:fill>
      <x:patternFill patternType="solid">
        <x:fgColor rgb="FFFFF4DE"/>
      </x:patternFill>
    </x:fill>
    <x:fill>
      <x:patternFill patternType="solid">
        <x:fgColor rgb="FFF8FAFF"/>
      </x:patternFill>
    </x:fill>
    <x:fill>
      <x:patternFill patternType="solid">
        <x:fgColor rgb="FFECF2FF"/>
      </x:patternFill>
    </x:fill>
    <x:fill>
      <x:patternFill patternType="solid">
        <x:fgColor rgb="FFFFF3DD"/>
      </x:patternFill>
    </x:fill>
    <x:fill>
      <x:patternFill patternType="solid">
        <x:fgColor rgb="FFFFF3DE"/>
      </x:patternFill>
    </x:fill>
    <x:fill>
      <x:patternFill patternType="solid">
        <x:fgColor rgb="FFEEF1F7"/>
      </x:patternFill>
    </x:fill>
    <x:fill>
      <x:patternFill patternType="solid">
        <x:fgColor rgb="FFF2F4F7"/>
      </x:patternFill>
    </x:fill>
    <x:fill>
      <x:patternFill patternType="solid">
        <x:fgColor rgb="FF244C91"/>
      </x:patternFill>
    </x:fill>
    <x:fill>
      <x:patternFill patternType="solid">
        <x:fgColor rgb="FF17396F"/>
      </x:patternFill>
    </x:fill>
    <x:fill>
      <x:patternFill patternType="solid">
        <x:fgColor rgb="FFEDF3FF"/>
      </x:patternFill>
    </x:fill>
    <x:fill>
      <x:patternFill patternType="solid">
        <x:fgColor rgb="FFF3F7FE"/>
      </x:patternFill>
    </x:fill>
    <x:fill>
      <x:patternFill patternType="solid">
        <x:fgColor rgb="FF315EB7"/>
      </x:patternFill>
    </x:fill>
    <x:fill>
      <x:patternFill patternType="solid">
        <x:fgColor rgb="FFF7FAFF"/>
      </x:patternFill>
    </x:fill>
    <x:fill>
      <x:patternFill patternType="solid">
        <x:fgColor rgb="FFDCE8FB"/>
      </x:patternFill>
    </x:fill>
    <x:fill>
      <x:patternFill patternType="solid">
        <x:fgColor rgb="FFF2F6FF"/>
      </x:patternFill>
    </x:fill>
    <x:fill>
      <x:patternFill patternType="solid">
        <x:fgColor rgb="FFF8FAFE"/>
      </x:patternFill>
    </x:fill>
    <x:fill>
      <x:patternFill patternType="solid">
        <x:fgColor rgb="FFF2F6FD"/>
      </x:patternFill>
    </x:fill>
  </x:fills>
  <x:borders count="2">
    <x:border/>
    <x:border/>
  </x:borders>
  <x:cellStyleXfs count="1">
    <x:xf numFmtId="0" fontId="0" fillId="0" borderId="0"/>
  </x:cellStyleXfs>
  <x:cellXfs count="20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/>
    <x:xf numFmtId="0" fontId="8" fillId="8" borderId="1" xfId="0" applyNumberFormat="1" applyFont="1" applyFill="1" applyBorder="1"/>
    <x:xf numFmtId="0" fontId="8" fillId="8" borderId="1" xfId="0" applyNumberFormat="1" applyFont="1" applyFill="1" applyBorder="1" applyAlignment="1">
      <x:alignment wrapText="1"/>
    </x:xf>
    <x:xf numFmtId="0" fontId="8" fillId="8" borderId="1" xfId="0" applyNumberFormat="1" applyFont="1" applyFill="1" applyBorder="1" applyAlignment="1">
      <x:alignment vertical="center" wrapText="1"/>
    </x:xf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horizontal="center" wrapText="1"/>
    </x:xf>
    <x:xf numFmtId="0" fontId="9" fillId="5" borderId="0" xfId="0" applyNumberFormat="1" applyFont="1" applyFill="1" applyBorder="1" applyAlignment="1">
      <x:alignment horizontal="center" vertical="center" wrapText="1"/>
    </x:xf>
    <x:xf numFmtId="0" fontId="9" fillId="5" borderId="1" xfId="0" applyNumberFormat="1" applyFont="1" applyFill="1" applyBorder="1"/>
    <x:xf numFmtId="0" fontId="9" fillId="5" borderId="1" xfId="0" applyNumberFormat="1" applyFont="1" applyFill="1" applyBorder="1" applyAlignment="1">
      <x:alignment wrapText="1"/>
    </x:xf>
    <x:xf numFmtId="0" fontId="9" fillId="5" borderId="1" xfId="0" applyNumberFormat="1" applyFont="1" applyFill="1" applyBorder="1" applyAlignment="1">
      <x:alignment horizontal="center" wrapText="1"/>
    </x:xf>
    <x:xf numFmtId="0" fontId="9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/>
    <x:xf numFmtId="0" fontId="10" fillId="0" borderId="1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vertical="center" wrapText="1"/>
    </x:xf>
    <x:xf numFmtId="0" fontId="10" fillId="9" borderId="0" xfId="0" applyNumberFormat="1" applyFont="1" applyFill="1" applyBorder="1" applyAlignment="1">
      <x:alignment vertical="center" wrapText="1"/>
    </x:xf>
    <x:xf numFmtId="0" fontId="10" fillId="9" borderId="1" xfId="0" applyNumberFormat="1" applyFont="1" applyFill="1" applyBorder="1" applyAlignment="1">
      <x:alignment vertical="center" wrapText="1"/>
    </x:xf>
    <x:xf numFmtId="0" fontId="10" fillId="10" borderId="0" xfId="0" applyNumberFormat="1" applyFont="1" applyFill="1" applyBorder="1" applyAlignment="1">
      <x:alignment vertical="center" wrapText="1"/>
    </x:xf>
    <x:xf numFmtId="0" fontId="10" fillId="10" borderId="1" xfId="0" applyNumberFormat="1" applyFont="1" applyFill="1" applyBorder="1" applyAlignment="1">
      <x:alignment vertical="center" wrapText="1"/>
    </x:xf>
    <x:xf numFmtId="0" fontId="10" fillId="11" borderId="0" xfId="0" applyNumberFormat="1" applyFont="1" applyFill="1" applyBorder="1" applyAlignment="1">
      <x:alignment vertical="center" wrapText="1"/>
    </x:xf>
    <x:xf numFmtId="0" fontId="10" fillId="11" borderId="1" xfId="0" applyNumberFormat="1" applyFont="1" applyFill="1" applyBorder="1" applyAlignment="1">
      <x:alignment vertical="center" wrapText="1"/>
    </x:xf>
    <x:xf numFmtId="0" fontId="11" fillId="11" borderId="0" xfId="0" applyNumberFormat="1" applyFont="1" applyFill="1" applyBorder="1" applyAlignment="1">
      <x:alignment vertical="center" wrapText="1"/>
    </x:xf>
    <x:xf numFmtId="0" fontId="11" fillId="11" borderId="1" xfId="0" applyNumberFormat="1" applyFont="1" applyFill="1" applyBorder="1" applyAlignment="1">
      <x:alignment vertical="center" wrapText="1"/>
    </x:xf>
    <x:xf numFmtId="0" fontId="10" fillId="12" borderId="0" xfId="0" applyNumberFormat="1" applyFont="1" applyFill="1" applyBorder="1" applyAlignment="1">
      <x:alignment vertical="center" wrapText="1"/>
    </x:xf>
    <x:xf numFmtId="0" fontId="10" fillId="12" borderId="1" xfId="0" applyNumberFormat="1" applyFont="1" applyFill="1" applyBorder="1" applyAlignment="1">
      <x:alignment vertical="center" wrapText="1"/>
    </x:xf>
    <x:xf numFmtId="0" fontId="12" fillId="12" borderId="0" xfId="0" applyNumberFormat="1" applyFont="1" applyFill="1" applyBorder="1" applyAlignment="1">
      <x:alignment vertical="center" wrapText="1"/>
    </x:xf>
    <x:xf numFmtId="0" fontId="12" fillId="12" borderId="1" xfId="0" applyNumberFormat="1" applyFont="1" applyFill="1" applyBorder="1" applyAlignment="1">
      <x:alignment vertical="center" wrapText="1"/>
    </x:xf>
    <x:xf numFmtId="0" fontId="0" fillId="13" borderId="0" xfId="0" applyNumberFormat="1" applyFont="1" applyFill="1" applyBorder="1"/>
    <x:xf numFmtId="0" fontId="13" fillId="13" borderId="0" xfId="0" applyNumberFormat="1" applyFont="1" applyFill="1" applyBorder="1"/>
    <x:xf numFmtId="0" fontId="13" fillId="13" borderId="0" xfId="0" applyNumberFormat="1" applyFont="1" applyFill="1" applyBorder="1" applyAlignment="1">
      <x:alignment wrapText="1"/>
    </x:xf>
    <x:xf numFmtId="0" fontId="0" fillId="13" borderId="1" xfId="0" applyNumberFormat="1" applyFont="1" applyFill="1" applyBorder="1"/>
    <x:xf numFmtId="0" fontId="13" fillId="13" borderId="1" xfId="0" applyNumberFormat="1" applyFont="1" applyFill="1" applyBorder="1"/>
    <x:xf numFmtId="0" fontId="13" fillId="13" borderId="1" xfId="0" applyNumberFormat="1" applyFont="1" applyFill="1" applyBorder="1" applyAlignment="1">
      <x:alignment wrapText="1"/>
    </x:xf>
    <x:xf numFmtId="200" fontId="10" fillId="0" borderId="0" xfId="0" applyNumberFormat="1" applyFont="1" applyFill="1" applyBorder="1" applyAlignment="1">
      <x:alignment vertical="center" wrapText="1"/>
    </x:xf>
    <x:xf numFmtId="200" fontId="10" fillId="0" borderId="1" xfId="0" applyNumberFormat="1" applyFont="1" applyFill="1" applyBorder="1" applyAlignment="1">
      <x:alignment vertical="center" wrapText="1"/>
    </x:xf>
    <x:xf numFmtId="200" fontId="10" fillId="14" borderId="0" xfId="0" applyNumberFormat="1" applyFont="1" applyFill="1" applyBorder="1" applyAlignment="1">
      <x:alignment vertical="center" wrapText="1"/>
    </x:xf>
    <x:xf numFmtId="0" fontId="10" fillId="14" borderId="0" xfId="0" applyNumberFormat="1" applyFont="1" applyFill="1" applyBorder="1" applyAlignment="1">
      <x:alignment vertical="center" wrapText="1"/>
    </x:xf>
    <x:xf numFmtId="200" fontId="10" fillId="14" borderId="1" xfId="0" applyNumberFormat="1" applyFont="1" applyFill="1" applyBorder="1" applyAlignment="1">
      <x:alignment vertical="center" wrapText="1"/>
    </x:xf>
    <x:xf numFmtId="0" fontId="10" fillId="14" borderId="1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 wrapText="1"/>
    </x:xf>
    <x:xf numFmtId="0" fontId="14" fillId="14" borderId="1" xfId="0" applyNumberFormat="1" applyFont="1" applyFill="1" applyBorder="1" applyAlignment="1">
      <x:alignment vertical="center" wrapText="1"/>
    </x:xf>
    <x:xf numFmtId="0" fontId="15" fillId="14" borderId="0" xfId="0" applyNumberFormat="1" applyFont="1" applyFill="1" applyBorder="1" applyAlignment="1">
      <x:alignment vertical="center" wrapText="1"/>
    </x:xf>
    <x:xf numFmtId="0" fontId="15" fillId="14" borderId="1" xfId="0" applyNumberFormat="1" applyFont="1" applyFill="1" applyBorder="1" applyAlignment="1">
      <x:alignment vertical="center" wrapText="1"/>
    </x:xf>
    <x:xf numFmtId="0" fontId="10" fillId="15" borderId="0" xfId="0" applyNumberFormat="1" applyFont="1" applyFill="1" applyBorder="1" applyAlignment="1">
      <x:alignment vertical="center" wrapText="1"/>
    </x:xf>
    <x:xf numFmtId="0" fontId="16" fillId="15" borderId="0" xfId="0" applyNumberFormat="1" applyFont="1" applyFill="1" applyBorder="1" applyAlignment="1">
      <x:alignment vertical="center" wrapText="1"/>
    </x:xf>
    <x:xf numFmtId="0" fontId="10" fillId="15" borderId="1" xfId="0" applyNumberFormat="1" applyFont="1" applyFill="1" applyBorder="1" applyAlignment="1">
      <x:alignment vertical="center" wrapText="1"/>
    </x:xf>
    <x:xf numFmtId="0" fontId="16" fillId="15" borderId="1" xfId="0" applyNumberFormat="1" applyFont="1" applyFill="1" applyBorder="1" applyAlignment="1">
      <x:alignment vertical="center" wrapText="1"/>
    </x:xf>
    <x:xf numFmtId="0" fontId="17" fillId="0" borderId="0" xfId="0" applyNumberFormat="1" applyFont="1" applyFill="1" applyBorder="1" applyAlignment="1">
      <x:alignment vertical="center" wrapText="1"/>
    </x:xf>
    <x:xf numFmtId="0" fontId="17" fillId="0" borderId="1" xfId="0" applyNumberFormat="1" applyFont="1" applyFill="1" applyBorder="1" applyAlignment="1">
      <x:alignment vertical="center" wrapText="1"/>
    </x:xf>
    <x:xf numFmtId="0" fontId="18" fillId="0" borderId="0" xfId="0" applyNumberFormat="1" applyFont="1" applyFill="1" applyBorder="1" applyAlignment="1">
      <x:alignment vertical="center" wrapText="1"/>
    </x:xf>
    <x:xf numFmtId="0" fontId="18" fillId="0" borderId="1" xfId="0" applyNumberFormat="1" applyFont="1" applyFill="1" applyBorder="1" applyAlignment="1">
      <x:alignment vertical="center" wrapText="1"/>
    </x:xf>
    <x:xf numFmtId="0" fontId="17" fillId="14" borderId="0" xfId="0" applyNumberFormat="1" applyFont="1" applyFill="1" applyBorder="1" applyAlignment="1">
      <x:alignment vertical="center" wrapText="1"/>
    </x:xf>
    <x:xf numFmtId="0" fontId="17" fillId="14" borderId="1" xfId="0" applyNumberFormat="1" applyFont="1" applyFill="1" applyBorder="1" applyAlignment="1">
      <x:alignment vertical="center" wrapText="1"/>
    </x:xf>
    <x:xf numFmtId="0" fontId="18" fillId="14" borderId="0" xfId="0" applyNumberFormat="1" applyFont="1" applyFill="1" applyBorder="1" applyAlignment="1">
      <x:alignment vertical="center" wrapText="1"/>
    </x:xf>
    <x:xf numFmtId="0" fontId="18" fillId="14" borderId="1" xfId="0" applyNumberFormat="1" applyFont="1" applyFill="1" applyBorder="1" applyAlignment="1">
      <x:alignment vertical="center" wrapText="1"/>
    </x:xf>
    <x:xf numFmtId="0" fontId="19" fillId="14" borderId="0" xfId="0" applyNumberFormat="1" applyFont="1" applyFill="1" applyBorder="1" applyAlignment="1">
      <x:alignment vertical="center" wrapText="1"/>
    </x:xf>
    <x:xf numFmtId="0" fontId="19" fillId="14" borderId="1" xfId="0" applyNumberFormat="1" applyFont="1" applyFill="1" applyBorder="1" applyAlignment="1">
      <x:alignment vertical="center" wrapText="1"/>
    </x:xf>
    <x:xf numFmtId="0" fontId="20" fillId="14" borderId="0" xfId="0" applyNumberFormat="1" applyFont="1" applyFill="1" applyBorder="1" applyAlignment="1">
      <x:alignment vertical="center" wrapText="1"/>
    </x:xf>
    <x:xf numFmtId="0" fontId="20" fillId="14" borderId="1" xfId="0" applyNumberFormat="1" applyFont="1" applyFill="1" applyBorder="1" applyAlignment="1">
      <x:alignment vertical="center" wrapText="1"/>
    </x:xf>
    <x:xf numFmtId="0" fontId="19" fillId="0" borderId="0" xfId="0" applyNumberFormat="1" applyFont="1" applyFill="1" applyBorder="1" applyAlignment="1">
      <x:alignment vertical="center" wrapText="1"/>
    </x:xf>
    <x:xf numFmtId="0" fontId="19" fillId="0" borderId="1" xfId="0" applyNumberFormat="1" applyFont="1" applyFill="1" applyBorder="1" applyAlignment="1">
      <x:alignment vertical="center" wrapText="1"/>
    </x:xf>
    <x:xf numFmtId="0" fontId="20" fillId="0" borderId="0" xfId="0" applyNumberFormat="1" applyFont="1" applyFill="1" applyBorder="1" applyAlignment="1">
      <x:alignment vertical="center" wrapText="1"/>
    </x:xf>
    <x:xf numFmtId="0" fontId="20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0" borderId="1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0" fontId="15" fillId="0" borderId="1" xfId="0" applyNumberFormat="1" applyFont="1" applyFill="1" applyBorder="1" applyAlignment="1">
      <x:alignment vertical="center" wrapText="1"/>
    </x:xf>
    <x:xf numFmtId="0" fontId="21" fillId="0" borderId="0" xfId="0" applyNumberFormat="1" applyFont="1" applyFill="1" applyBorder="1" applyAlignment="1">
      <x:alignment vertical="center" wrapText="1"/>
    </x:xf>
    <x:xf numFmtId="0" fontId="21" fillId="0" borderId="1" xfId="0" applyNumberFormat="1" applyFont="1" applyFill="1" applyBorder="1" applyAlignment="1">
      <x:alignment vertical="center" wrapText="1"/>
    </x:xf>
    <x:xf numFmtId="0" fontId="22" fillId="0" borderId="0" xfId="0" applyNumberFormat="1" applyFont="1" applyFill="1" applyBorder="1" applyAlignment="1">
      <x:alignment vertical="center" wrapText="1"/>
    </x:xf>
    <x:xf numFmtId="0" fontId="22" fillId="0" borderId="1" xfId="0" applyNumberFormat="1" applyFont="1" applyFill="1" applyBorder="1" applyAlignment="1">
      <x:alignment vertical="center" wrapText="1"/>
    </x:xf>
    <x:xf numFmtId="0" fontId="21" fillId="14" borderId="0" xfId="0" applyNumberFormat="1" applyFont="1" applyFill="1" applyBorder="1" applyAlignment="1">
      <x:alignment vertical="center" wrapText="1"/>
    </x:xf>
    <x:xf numFmtId="0" fontId="21" fillId="14" borderId="1" xfId="0" applyNumberFormat="1" applyFont="1" applyFill="1" applyBorder="1" applyAlignment="1">
      <x:alignment vertical="center" wrapText="1"/>
    </x:xf>
    <x:xf numFmtId="0" fontId="22" fillId="14" borderId="0" xfId="0" applyNumberFormat="1" applyFont="1" applyFill="1" applyBorder="1" applyAlignment="1">
      <x:alignment vertical="center" wrapText="1"/>
    </x:xf>
    <x:xf numFmtId="0" fontId="22" fillId="14" borderId="1" xfId="0" applyNumberFormat="1" applyFont="1" applyFill="1" applyBorder="1" applyAlignment="1">
      <x:alignment vertical="center" wrapText="1"/>
    </x:xf>
    <x:xf numFmtId="0" fontId="10" fillId="14" borderId="0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horizontal="center" vertical="center" wrapText="1"/>
    </x:xf>
    <x:xf numFmtId="0" fontId="10" fillId="14" borderId="1" xfId="0" applyNumberFormat="1" applyFont="1" applyFill="1" applyBorder="1" applyAlignment="1">
      <x:alignment horizontal="center" vertical="center" wrapText="1"/>
    </x:xf>
    <x:xf numFmtId="0" fontId="10" fillId="0" borderId="1" xfId="0" applyNumberFormat="1" applyFont="1" applyFill="1" applyBorder="1" applyAlignment="1">
      <x:alignment horizontal="center" vertical="center" wrapText="1"/>
    </x:xf>
    <x:xf numFmtId="0" fontId="16" fillId="15" borderId="0" xfId="0" applyNumberFormat="1" applyFont="1" applyFill="1" applyBorder="1" applyAlignment="1">
      <x:alignment horizontal="center" vertical="center" wrapText="1"/>
    </x:xf>
    <x:xf numFmtId="0" fontId="16" fillId="15" borderId="1" xfId="0" applyNumberFormat="1" applyFont="1" applyFill="1" applyBorder="1" applyAlignment="1">
      <x:alignment horizontal="center" vertical="center" wrapText="1"/>
    </x:xf>
    <x:xf numFmtId="0" fontId="10" fillId="16" borderId="0" xfId="0" applyNumberFormat="1" applyFont="1" applyFill="1" applyBorder="1" applyAlignment="1">
      <x:alignment horizontal="center" vertical="center" wrapText="1"/>
    </x:xf>
    <x:xf numFmtId="0" fontId="10" fillId="16" borderId="0" xfId="0" applyNumberFormat="1" applyFont="1" applyFill="1" applyBorder="1" applyAlignment="1">
      <x:alignment vertical="center" wrapText="1"/>
    </x:xf>
    <x:xf numFmtId="0" fontId="10" fillId="16" borderId="1" xfId="0" applyNumberFormat="1" applyFont="1" applyFill="1" applyBorder="1" applyAlignment="1">
      <x:alignment horizontal="center" vertical="center" wrapText="1"/>
    </x:xf>
    <x:xf numFmtId="0" fontId="10" fillId="16" borderId="1" xfId="0" applyNumberFormat="1" applyFont="1" applyFill="1" applyBorder="1" applyAlignment="1">
      <x:alignment vertical="center" wrapText="1"/>
    </x:xf>
    <x:xf numFmtId="0" fontId="10" fillId="17" borderId="0" xfId="0" applyNumberFormat="1" applyFont="1" applyFill="1" applyBorder="1" applyAlignment="1">
      <x:alignment horizontal="center" vertical="center" wrapText="1"/>
    </x:xf>
    <x:xf numFmtId="0" fontId="10" fillId="17" borderId="0" xfId="0" applyNumberFormat="1" applyFont="1" applyFill="1" applyBorder="1" applyAlignment="1">
      <x:alignment vertical="center" wrapText="1"/>
    </x:xf>
    <x:xf numFmtId="0" fontId="10" fillId="17" borderId="1" xfId="0" applyNumberFormat="1" applyFont="1" applyFill="1" applyBorder="1" applyAlignment="1">
      <x:alignment horizontal="center" vertical="center" wrapText="1"/>
    </x:xf>
    <x:xf numFmtId="0" fontId="10" fillId="17" borderId="1" xfId="0" applyNumberFormat="1" applyFont="1" applyFill="1" applyBorder="1" applyAlignment="1">
      <x:alignment vertical="center" wrapText="1"/>
    </x:xf>
    <x:xf numFmtId="0" fontId="23" fillId="17" borderId="0" xfId="0" applyNumberFormat="1" applyFont="1" applyFill="1" applyBorder="1" applyAlignment="1">
      <x:alignment horizontal="center" vertical="center" wrapText="1"/>
    </x:xf>
    <x:xf numFmtId="0" fontId="23" fillId="17" borderId="1" xfId="0" applyNumberFormat="1" applyFont="1" applyFill="1" applyBorder="1" applyAlignment="1">
      <x:alignment horizontal="center" vertical="center" wrapText="1"/>
    </x:xf>
    <x:xf numFmtId="0" fontId="0" fillId="18" borderId="0" xfId="0" applyNumberFormat="1" applyFont="1" applyFill="1" applyBorder="1"/>
    <x:xf numFmtId="0" fontId="24" fillId="18" borderId="0" xfId="0" applyNumberFormat="1" applyFont="1" applyFill="1" applyBorder="1"/>
    <x:xf numFmtId="0" fontId="0" fillId="18" borderId="1" xfId="0" applyNumberFormat="1" applyFont="1" applyFill="1" applyBorder="1"/>
    <x:xf numFmtId="0" fontId="24" fillId="18" borderId="1" xfId="0" applyNumberFormat="1" applyFont="1" applyFill="1" applyBorder="1"/>
    <x:xf numFmtId="0" fontId="23" fillId="16" borderId="0" xfId="0" applyNumberFormat="1" applyFont="1" applyFill="1" applyBorder="1" applyAlignment="1">
      <x:alignment vertical="center" wrapText="1"/>
    </x:xf>
    <x:xf numFmtId="0" fontId="23" fillId="16" borderId="1" xfId="0" applyNumberFormat="1" applyFont="1" applyFill="1" applyBorder="1" applyAlignment="1">
      <x:alignment vertical="center" wrapText="1"/>
    </x:xf>
    <x:xf numFmtId="0" fontId="18" fillId="16" borderId="0" xfId="0" applyNumberFormat="1" applyFont="1" applyFill="1" applyBorder="1" applyAlignment="1">
      <x:alignment vertical="center" wrapText="1"/>
    </x:xf>
    <x:xf numFmtId="0" fontId="18" fillId="16" borderId="1" xfId="0" applyNumberFormat="1" applyFont="1" applyFill="1" applyBorder="1" applyAlignment="1">
      <x:alignment vertical="center" wrapText="1"/>
    </x:xf>
    <x:xf numFmtId="0" fontId="23" fillId="0" borderId="0" xfId="0" applyNumberFormat="1" applyFont="1" applyFill="1" applyBorder="1" applyAlignment="1">
      <x:alignment vertical="center" wrapText="1"/>
    </x:xf>
    <x:xf numFmtId="0" fontId="23" fillId="0" borderId="1" xfId="0" applyNumberFormat="1" applyFont="1" applyFill="1" applyBorder="1" applyAlignment="1">
      <x:alignment vertical="center" wrapText="1"/>
    </x:xf>
    <x:xf numFmtId="0" fontId="20" fillId="16" borderId="0" xfId="0" applyNumberFormat="1" applyFont="1" applyFill="1" applyBorder="1" applyAlignment="1">
      <x:alignment vertical="center" wrapText="1"/>
    </x:xf>
    <x:xf numFmtId="0" fontId="20" fillId="16" borderId="1" xfId="0" applyNumberFormat="1" applyFont="1" applyFill="1" applyBorder="1" applyAlignment="1">
      <x:alignment vertical="center" wrapText="1"/>
    </x:xf>
    <x:xf numFmtId="0" fontId="22" fillId="16" borderId="0" xfId="0" applyNumberFormat="1" applyFont="1" applyFill="1" applyBorder="1" applyAlignment="1">
      <x:alignment vertical="center" wrapText="1"/>
    </x:xf>
    <x:xf numFmtId="0" fontId="22" fillId="16" borderId="1" xfId="0" applyNumberFormat="1" applyFont="1" applyFill="1" applyBorder="1" applyAlignment="1">
      <x:alignment vertical="center" wrapText="1"/>
    </x:xf>
    <x:xf numFmtId="0" fontId="15" fillId="16" borderId="0" xfId="0" applyNumberFormat="1" applyFont="1" applyFill="1" applyBorder="1" applyAlignment="1">
      <x:alignment vertical="center" wrapText="1"/>
    </x:xf>
    <x:xf numFmtId="0" fontId="15" fillId="16" borderId="1" xfId="0" applyNumberFormat="1" applyFont="1" applyFill="1" applyBorder="1" applyAlignment="1">
      <x:alignment vertical="center" wrapText="1"/>
    </x:xf>
    <x:xf numFmtId="0" fontId="10" fillId="19" borderId="0" xfId="0" applyNumberFormat="1" applyFont="1" applyFill="1" applyBorder="1" applyAlignment="1">
      <x:alignment vertical="center" wrapText="1"/>
    </x:xf>
    <x:xf numFmtId="0" fontId="25" fillId="19" borderId="0" xfId="0" applyNumberFormat="1" applyFont="1" applyFill="1" applyBorder="1" applyAlignment="1">
      <x:alignment vertical="center" wrapText="1"/>
    </x:xf>
    <x:xf numFmtId="0" fontId="10" fillId="19" borderId="1" xfId="0" applyNumberFormat="1" applyFont="1" applyFill="1" applyBorder="1" applyAlignment="1">
      <x:alignment vertical="center" wrapText="1"/>
    </x:xf>
    <x:xf numFmtId="0" fontId="25" fillId="19" borderId="1" xfId="0" applyNumberFormat="1" applyFont="1" applyFill="1" applyBorder="1" applyAlignment="1">
      <x:alignment vertical="center" wrapText="1"/>
    </x:xf>
    <x:xf numFmtId="0" fontId="10" fillId="2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10" fillId="21" borderId="0" xfId="0" applyNumberFormat="1" applyFont="1" applyFill="1" applyBorder="1" applyAlignment="1">
      <x:alignment vertical="center" wrapText="1"/>
    </x:xf>
    <x:xf numFmtId="0" fontId="12" fillId="21" borderId="0" xfId="0" applyNumberFormat="1" applyFont="1" applyFill="1" applyBorder="1" applyAlignment="1">
      <x:alignment vertical="center" wrapText="1"/>
    </x:xf>
    <x:xf numFmtId="0" fontId="26" fillId="21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0" fontId="0" fillId="22" borderId="0" xfId="0" applyNumberFormat="1" applyFont="1" applyFill="1" applyBorder="1"/>
    <x:xf numFmtId="0" fontId="9" fillId="22" borderId="0" xfId="0" applyNumberFormat="1" applyFont="1" applyFill="1" applyBorder="1"/>
    <x:xf numFmtId="0" fontId="9" fillId="22" borderId="0" xfId="0" applyNumberFormat="1" applyFont="1" applyFill="1" applyBorder="1" applyAlignment="1">
      <x:alignment horizontal="center"/>
    </x:xf>
    <x:xf numFmtId="0" fontId="9" fillId="22" borderId="0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horizontal="center"/>
    </x:xf>
    <x:xf numFmtId="0" fontId="0" fillId="23" borderId="0" xfId="0" applyNumberFormat="1" applyFont="1" applyFill="1" applyBorder="1"/>
    <x:xf numFmtId="0" fontId="27" fillId="23" borderId="0" xfId="0" applyNumberFormat="1" applyFont="1" applyFill="1" applyBorder="1"/>
    <x:xf numFmtId="0" fontId="27" fillId="23" borderId="0" xfId="0" applyNumberFormat="1" applyFont="1" applyFill="1" applyBorder="1" applyAlignment="1">
      <x:alignment vertical="center"/>
    </x:xf>
    <x:xf numFmtId="0" fontId="0" fillId="24" borderId="0" xfId="0" applyNumberFormat="1" applyFont="1" applyFill="1" applyBorder="1"/>
    <x:xf numFmtId="0" fontId="28" fillId="24" borderId="0" xfId="0" applyNumberFormat="1" applyFont="1" applyFill="1" applyBorder="1"/>
    <x:xf numFmtId="0" fontId="0" fillId="25" borderId="0" xfId="0" applyNumberFormat="1" applyFont="1" applyFill="1" applyBorder="1"/>
    <x:xf numFmtId="201" fontId="0" fillId="25" borderId="0" xfId="0" applyNumberFormat="1" applyFont="1" applyFill="1" applyBorder="1"/>
    <x:xf numFmtId="0" fontId="29" fillId="25" borderId="0" xfId="0" applyNumberFormat="1" applyFont="1" applyFill="1" applyBorder="1"/>
    <x:xf numFmtId="201" fontId="29" fillId="25" borderId="0" xfId="0" applyNumberFormat="1" applyFont="1" applyFill="1" applyBorder="1"/>
    <x:xf numFmtId="0" fontId="29" fillId="25" borderId="0" xfId="0" applyNumberFormat="1" applyFont="1" applyFill="1" applyBorder="1" applyAlignment="1">
      <x:alignment vertical="center"/>
    </x:xf>
    <x:xf numFmtId="201" fontId="29" fillId="25" borderId="0" xfId="0" applyNumberFormat="1" applyFont="1" applyFill="1" applyBorder="1" applyAlignment="1">
      <x:alignment vertical="center"/>
    </x:xf>
    <x:xf numFmtId="201" fontId="30" fillId="25" borderId="0" xfId="0" applyNumberFormat="1" applyFont="1" applyFill="1" applyBorder="1" applyAlignment="1">
      <x:alignment vertical="center"/>
    </x:xf>
    <x:xf numFmtId="0" fontId="30" fillId="25" borderId="0" xfId="0" applyNumberFormat="1" applyFont="1" applyFill="1" applyBorder="1" applyAlignment="1">
      <x:alignment vertical="center"/>
    </x:xf>
    <x:xf numFmtId="0" fontId="31" fillId="0" borderId="0" xfId="0" applyNumberFormat="1" applyFont="1" applyFill="1" applyBorder="1"/>
    <x:xf numFmtId="0" fontId="0" fillId="26" borderId="0" xfId="0" applyNumberFormat="1" applyFont="1" applyFill="1" applyBorder="1"/>
    <x:xf numFmtId="0" fontId="9" fillId="26" borderId="0" xfId="0" applyNumberFormat="1" applyFont="1" applyFill="1" applyBorder="1"/>
    <x:xf numFmtId="0" fontId="9" fillId="26" borderId="0" xfId="0" applyNumberFormat="1" applyFont="1" applyFill="1" applyBorder="1" applyAlignment="1">
      <x:alignment horizontal="center"/>
    </x:xf>
    <x:xf numFmtId="0" fontId="9" fillId="26" borderId="0" xfId="0" applyNumberFormat="1" applyFont="1" applyFill="1" applyBorder="1" applyAlignment="1">
      <x:alignment horizontal="center" vertical="center"/>
    </x:xf>
    <x:xf numFmtId="0" fontId="0" fillId="27" borderId="0" xfId="0" applyNumberFormat="1" applyFont="1" applyFill="1" applyBorder="1"/>
    <x:xf numFmtId="202" fontId="0" fillId="0" borderId="0" xfId="0" applyNumberFormat="1" applyFont="1" applyFill="1" applyBorder="1"/>
    <x:xf numFmtId="202" fontId="0" fillId="27" borderId="0" xfId="0" applyNumberFormat="1" applyFont="1" applyFill="1" applyBorder="1"/>
    <x:xf numFmtId="202" fontId="0" fillId="0" borderId="0" xfId="0" applyNumberFormat="1" applyFont="1" applyFill="1" applyBorder="1" applyAlignment="1">
      <x:alignment horizontal="center"/>
    </x:xf>
    <x:xf numFmtId="0" fontId="0" fillId="27" borderId="0" xfId="0" applyNumberFormat="1" applyFont="1" applyFill="1" applyBorder="1" applyAlignment="1">
      <x:alignment horizontal="center"/>
    </x:xf>
    <x:xf numFmtId="202" fontId="0" fillId="27" borderId="0" xfId="0" applyNumberFormat="1" applyFont="1" applyFill="1" applyBorder="1" applyAlignment="1">
      <x:alignment horizontal="center"/>
    </x:xf>
    <x:xf numFmtId="0" fontId="32" fillId="0" borderId="0" xfId="0" applyNumberFormat="1" applyFont="1" applyFill="1" applyBorder="1"/>
    <x:xf numFmtId="0" fontId="32" fillId="27" borderId="0" xfId="0" applyNumberFormat="1" applyFont="1" applyFill="1" applyBorder="1"/>
    <x:xf numFmtId="0" fontId="0" fillId="28" borderId="0" xfId="0" applyNumberFormat="1" applyFont="1" applyFill="1" applyBorder="1"/>
    <x:xf numFmtId="0" fontId="33" fillId="28" borderId="0" xfId="0" applyNumberFormat="1" applyFont="1" applyFill="1" applyBorder="1"/>
    <x:xf numFmtId="0" fontId="0" fillId="29" borderId="0" xfId="0" applyNumberFormat="1" applyFont="1" applyFill="1" applyBorder="1"/>
    <x:xf numFmtId="0" fontId="34" fillId="29" borderId="0" xfId="0" applyNumberFormat="1" applyFont="1" applyFill="1" applyBorder="1"/>
    <x:xf numFmtId="0" fontId="0" fillId="30" borderId="0" xfId="0" applyNumberFormat="1" applyFont="1" applyFill="1" applyBorder="1"/>
    <x:xf numFmtId="0" fontId="35" fillId="30" borderId="0" xfId="0" applyNumberFormat="1" applyFont="1" applyFill="1" applyBorder="1"/>
    <x:xf numFmtId="0" fontId="0" fillId="31" borderId="0" xfId="0" applyNumberFormat="1" applyFont="1" applyFill="1" applyBorder="1"/>
    <x:xf numFmtId="202" fontId="0" fillId="31" borderId="0" xfId="0" applyNumberFormat="1" applyFont="1" applyFill="1" applyBorder="1"/>
    <x:xf numFmtId="0" fontId="36" fillId="31" borderId="0" xfId="0" applyNumberFormat="1" applyFont="1" applyFill="1" applyBorder="1"/>
    <x:xf numFmtId="202" fontId="36" fillId="31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a69bc90434401" /><Relationship Type="http://schemas.openxmlformats.org/officeDocument/2006/relationships/theme" Target="/xl/theme/theme1.xml" Id="R9ed89d4d8ade44b6" /><Relationship Type="http://schemas.openxmlformats.org/officeDocument/2006/relationships/sharedStrings" Target="/xl/sharedStrings.xml" Id="R3d61971201f54091" /><Relationship Type="http://schemas.openxmlformats.org/officeDocument/2006/relationships/worksheet" Target="/xl/worksheets/sheet1.xml" Id="R71ffc44595874f3c" /><Relationship Type="http://schemas.openxmlformats.org/officeDocument/2006/relationships/worksheet" Target="/xl/worksheets/sheet2.xml" Id="Ra829d39743764978" /><Relationship Type="http://schemas.openxmlformats.org/officeDocument/2006/relationships/worksheet" Target="/xl/worksheets/sheet3.xml" Id="Rd65664c3005c4342" /><Relationship Type="http://schemas.openxmlformats.org/officeDocument/2006/relationships/worksheet" Target="/xl/worksheets/sheet4.xml" Id="Rd7f414d01f0543fa" /><Relationship Type="http://schemas.openxmlformats.org/officeDocument/2006/relationships/worksheet" Target="/xl/worksheets/sheet5.xml" Id="Rb55e7bff22e14fc0" /><Relationship Type="http://schemas.openxmlformats.org/officeDocument/2006/relationships/worksheet" Target="/xl/worksheets/sheet6.xml" Id="R1d4a376f23644f89" /></Relationships>
</file>

<file path=xl/tables/table1.xml><?xml version="1.0" encoding="utf-8"?>
<x:table xmlns:x="http://schemas.openxmlformats.org/spreadsheetml/2006/main" id="1" name="CourseSessions" displayName="CourseSessions" ref="A3:K54" headerRowCount="1" totalsRowCount="0" totalsRowShown="0">
  <x:tableColumns count="11">
    <x:tableColumn id="1" name="日期"/>
    <x:tableColumn id="2" name="星期"/>
    <x:tableColumn id="3" name="教学周"/>
    <x:tableColumn id="4" name="节次"/>
    <x:tableColumn id="5" name="课程名称"/>
    <x:tableColumn id="6" name="教师"/>
    <x:tableColumn id="7" name="教室"/>
    <x:tableColumn id="8" name="类别"/>
    <x:tableColumn id="9" name="学分"/>
    <x:tableColumn id="10" name="核对状态"/>
    <x:tableColumn id="11" name="截图来源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13448c0b0e0c46ee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1" hidden="0" customWidth="1"/>
    <x:col min="3" max="3" width="12" hidden="0" customWidth="1"/>
    <x:col min="4" max="4" width="22" hidden="0" customWidth="1"/>
    <x:col min="5" max="5" width="27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5" customHeight="1">
      <x:c r="A1" s="5" t="str">
        <x:v>2026—2027 学年秋季学期 · 课程表与课时进度</x:v>
      </x:c>
      <x:c r="B1" s="5"/>
      <x:c r="C1" s="5"/>
      <x:c r="D1" s="5"/>
      <x:c r="E1" s="5"/>
      <x:c r="F1" s="5"/>
      <x:c r="G1" s="5"/>
      <x:c r="H1" s="5"/>
    </x:row>
    <x:row r="2" ht="35" customHeight="1">
      <x:c r="A2" s="5"/>
      <x:c r="B2" s="5"/>
      <x:c r="C2" s="5"/>
      <x:c r="D2" s="5"/>
      <x:c r="E2" s="5"/>
      <x:c r="F2" s="5"/>
      <x:c r="G2" s="5"/>
      <x:c r="H2" s="5"/>
    </x:row>
    <x:row r="3" ht="28" customHeight="1">
      <x:c r="A3" s="11" t="str">
        <x:v>来源：8张研究生选课/我的课表截图；教学周基准经“2026年10月15日为第7周”校准。</x:v>
      </x:c>
      <x:c r="B3" s="11"/>
      <x:c r="C3" s="11"/>
      <x:c r="D3" s="11"/>
      <x:c r="E3" s="11"/>
      <x:c r="F3" s="11"/>
      <x:c r="G3" s="11"/>
      <x:c r="H3" s="11"/>
    </x:row>
    <x:row r="5" ht="29" customHeight="1">
      <x:c r="A5" s="15" t="str">
        <x:v>第1周周一</x:v>
      </x:c>
      <x:c r="B5" s="18" t="str">
        <x:v>2026-08-31</x:v>
      </x:c>
      <x:c r="D5" s="15" t="str">
        <x:v>截图所示学分</x:v>
      </x:c>
      <x:c r="E5" s="18" t="n">
        <x:v>7</x:v>
      </x:c>
    </x:row>
    <x:row r="6" ht="29" customHeight="1">
      <x:c r="A6" s="15" t="str">
        <x:v>第7周日期</x:v>
      </x:c>
      <x:c r="B6" s="18" t="str">
        <x:v>2026-10-12 至 2026-10-18</x:v>
      </x:c>
      <x:c r="D6" s="15" t="str">
        <x:v>截图所示专业课</x:v>
      </x:c>
      <x:c r="E6" s="18" t="str">
        <x:v>3门 / 4学分</x:v>
      </x:c>
    </x:row>
    <x:row r="7" ht="29" customHeight="1">
      <x:c r="A7" s="15" t="str">
        <x:v>本学期周数</x:v>
      </x:c>
      <x:c r="B7" s="18" t="n">
        <x:v>21</x:v>
      </x:c>
      <x:c r="D7" s="15" t="str">
        <x:v>截图所示公共课</x:v>
      </x:c>
      <x:c r="E7" s="18" t="str">
        <x:v>1门 / 3学分</x:v>
      </x:c>
    </x:row>
    <x:row r="8" ht="29" customHeight="1">
      <x:c r="A8" s="15" t="str">
        <x:v>课次记录</x:v>
      </x:c>
      <x:c r="B8" s="18" t="str">
        <x:v>51次（时间、教师、教室已明确）</x:v>
      </x:c>
      <x:c r="D8" s="15" t="str">
        <x:v>截图明确排课</x:v>
      </x:c>
      <x:c r="E8" s="18" t="str">
        <x:v>4门有效课程（1门学分待核）</x:v>
      </x:c>
    </x:row>
    <x:row r="10" ht="30" customHeight="1">
      <x:c r="A10" s="21" t="str">
        <x:v>阅读指南</x:v>
      </x:c>
      <x:c r="B10" s="21"/>
      <x:c r="C10" s="21"/>
      <x:c r="D10" s="21"/>
      <x:c r="E10" s="21"/>
      <x:c r="F10" s="21"/>
      <x:c r="G10" s="21"/>
      <x:c r="H10" s="21"/>
    </x:row>
    <x:row r="11" ht="36" customHeight="1">
      <x:c r="A11" s="26" t="str">
        <x:v>逐次上课</x:v>
      </x:c>
      <x:c r="B11" s="31" t="str">
        <x:v>51条有日期的记录，含上下课时间、每次课时及当前完成状态。</x:v>
      </x:c>
      <x:c r="C11" s="31"/>
      <x:c r="D11" s="31"/>
      <x:c r="E11" s="31"/>
      <x:c r="F11" s="31"/>
      <x:c r="G11" s="31"/>
      <x:c r="H11" s="31"/>
    </x:row>
    <x:row r="12" ht="36" customHeight="1">
      <x:c r="A12" s="26" t="str">
        <x:v>周次速查</x:v>
      </x:c>
      <x:c r="B12" s="31" t="str">
        <x:v>逐周展示全部安排，附各门课程的具体时段及每周课时。</x:v>
      </x:c>
      <x:c r="C12" s="31"/>
      <x:c r="D12" s="31"/>
      <x:c r="E12" s="31"/>
      <x:c r="F12" s="31"/>
      <x:c r="G12" s="31"/>
      <x:c r="H12" s="31"/>
    </x:row>
    <x:row r="13" ht="36" customHeight="1">
      <x:c r="A13" s="26" t="str">
        <x:v>原始排课规则</x:v>
      </x:c>
      <x:c r="B13" s="31" t="str">
        <x:v>逐项保存截图中的周次表达与教师安排，方便人工复查。</x:v>
      </x:c>
      <x:c r="C13" s="31"/>
      <x:c r="D13" s="31"/>
      <x:c r="E13" s="31"/>
      <x:c r="F13" s="31"/>
      <x:c r="G13" s="31"/>
      <x:c r="H13" s="31"/>
    </x:row>
    <x:row r="14" ht="36" customHeight="1">
      <x:c r="A14" s="26" t="str">
        <x:v>课程清单</x:v>
      </x:c>
      <x:c r="B14" s="31" t="str">
        <x:v>当前有效课程4门；已退选课程只保留历史记录。</x:v>
      </x:c>
      <x:c r="C14" s="31"/>
      <x:c r="D14" s="31"/>
      <x:c r="E14" s="31"/>
      <x:c r="F14" s="31"/>
      <x:c r="G14" s="31"/>
      <x:c r="H14" s="31"/>
    </x:row>
    <x:row r="15" ht="36" customHeight="1">
      <x:c r="A15" s="26" t="str">
        <x:v>节次说明</x:v>
      </x:c>
      <x:c r="B15" s="31" t="str">
        <x:v>01–02节 08:00–09:40；03–04节 10:20–12:00；05–07节 14:30–17:00；08–10节 19:40–22:15。</x:v>
      </x:c>
      <x:c r="C15" s="31"/>
      <x:c r="D15" s="31"/>
      <x:c r="E15" s="31"/>
      <x:c r="F15" s="31"/>
      <x:c r="G15" s="31"/>
      <x:c r="H15" s="31"/>
    </x:row>
    <x:row r="17" ht="31" customHeight="1">
      <x:c r="A17" s="35" t="str">
        <x:v>待核实与课程变更</x:v>
      </x:c>
      <x:c r="B17" s="35"/>
      <x:c r="C17" s="35"/>
      <x:c r="D17" s="35"/>
      <x:c r="E17" s="35"/>
      <x:c r="F17" s="35"/>
      <x:c r="G17" s="35"/>
      <x:c r="H17" s="35"/>
    </x:row>
    <x:row r="18" ht="40" customHeight="1">
      <x:c r="A18" s="41" t="str">
        <x:v>① 优化技术实验：已退选，不计入任何课程进度与课时合计。</x:v>
      </x:c>
      <x:c r="B18" s="41"/>
      <x:c r="C18" s="41"/>
      <x:c r="D18" s="41"/>
      <x:c r="E18" s="41"/>
      <x:c r="F18" s="41"/>
      <x:c r="G18" s="41"/>
      <x:c r="H18" s="41"/>
    </x:row>
    <x:row r="19" ht="40" customHeight="1">
      <x:c r="A19" s="41" t="str">
        <x:v>② 智能计算前沿：周一第08—10节，第8、15—19周，罗磊，103教学楼103-301（用户确认）。</x:v>
      </x:c>
      <x:c r="B19" s="41"/>
      <x:c r="C19" s="41"/>
      <x:c r="D19" s="41"/>
      <x:c r="E19" s="41"/>
      <x:c r="F19" s="41"/>
      <x:c r="G19" s="41"/>
      <x:c r="H19" s="41"/>
    </x:row>
    <x:row r="20" ht="40" customHeight="1">
      <x:c r="A20" s="41" t="str">
        <x:v>③ 智能计算前沿共6次×3课时=18课时；其学分未见直接截图，仍待确认。</x:v>
      </x:c>
      <x:c r="B20" s="41"/>
      <x:c r="C20" s="41"/>
      <x:c r="D20" s="41"/>
      <x:c r="E20" s="41"/>
      <x:c r="F20" s="41"/>
      <x:c r="G20" s="41"/>
      <x:c r="H20" s="41"/>
    </x:row>
    <x:row r="21" ht="40" customHeight="1">
      <x:c r="A21" s="41" t="str">
        <x:v>④ Excel 动态课时以打开设备的系统时间计算；网页固定按北京时间计算。临时调课以官方通知为准。</x:v>
      </x:c>
      <x:c r="B21" s="41"/>
      <x:c r="C21" s="41"/>
      <x:c r="D21" s="41"/>
      <x:c r="E21" s="41"/>
      <x:c r="F21" s="41"/>
      <x:c r="G21" s="41"/>
      <x:c r="H21" s="41"/>
    </x:row>
    <x:row r="23" ht="29" customHeight="1">
      <x:c r="A23" s="182" t="str">
        <x:v>课时进度计算</x:v>
      </x:c>
      <x:c r="B23" s="182"/>
      <x:c r="C23" s="182"/>
      <x:c r="D23" s="182"/>
      <x:c r="E23" s="182"/>
    </x:row>
    <x:row r="24" ht="28" customHeight="1">
      <x:c r="A24" s="201" t="str">
        <x:v>总课时</x:v>
      </x:c>
      <x:c r="B24" s="201" t="n">
        <x:f>SUM('课程进度'!D9:D12)</x:f>
        <x:v>126</x:v>
      </x:c>
      <x:c r="C24" s="201"/>
      <x:c r="D24" s="201" t="str">
        <x:v>已完成</x:v>
      </x:c>
      <x:c r="E24" s="201" t="n">
        <x:f>SUM('课程进度'!E9:E12)</x:f>
        <x:v>0</x:v>
      </x:c>
    </x:row>
    <x:row r="25" ht="28" customHeight="1">
      <x:c r="A25" s="201" t="str">
        <x:v>剩余课时</x:v>
      </x:c>
      <x:c r="B25" s="201" t="n">
        <x:f>B24-E24</x:f>
        <x:v>126</x:v>
      </x:c>
      <x:c r="C25" s="201"/>
      <x:c r="D25" s="201" t="str">
        <x:v>整体完成率</x:v>
      </x:c>
      <x:c r="E25" s="202" t="n">
        <x:f>IFERROR(E24/B24,0)</x:f>
        <x:v>0</x:v>
      </x:c>
    </x:row>
  </x:sheetData>
  <x:mergeCells>
    <x:mergeCell ref="A1:H2"/>
    <x:mergeCell ref="A3:H3"/>
    <x:mergeCell ref="A10:H10"/>
    <x:mergeCell ref="B11:H11"/>
    <x:mergeCell ref="B12:H12"/>
    <x:mergeCell ref="B13:H13"/>
    <x:mergeCell ref="B14:H14"/>
    <x:mergeCell ref="B15:H15"/>
    <x:mergeCell ref="A17:H17"/>
    <x:mergeCell ref="A18:H18"/>
    <x:mergeCell ref="A19:H19"/>
    <x:mergeCell ref="A20:H20"/>
    <x:mergeCell ref="A21:H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10" hidden="0" customWidth="1"/>
    <x:col min="4" max="4" width="10" hidden="0" customWidth="1"/>
    <x:col min="5" max="5" width="19" hidden="0" customWidth="1"/>
    <x:col min="6" max="6" width="28" hidden="0" customWidth="1"/>
    <x:col min="7" max="7" width="10" hidden="0" customWidth="1"/>
    <x:col min="8" max="8" width="70" hidden="0" customWidth="1"/>
    <x:col min="9" max="9" width="17" hidden="0" customWidth="1"/>
    <x:col min="10" max="10" width="18" hidden="0" customWidth="1"/>
    <x:col min="11" max="11" width="17" hidden="0" customWidth="1"/>
    <x:col min="12" max="12" width="16" hidden="0" customWidth="1"/>
  </x:cols>
  <x:sheetData>
    <x:row r="1" ht="35" customHeight="1">
      <x:c r="A1" s="5" t="str">
        <x:v>课程清单 · 官方学时、排课总课时与当前学习进度</x:v>
      </x:c>
      <x:c r="B1" s="5"/>
      <x:c r="C1" s="5"/>
      <x:c r="D1" s="5"/>
      <x:c r="E1" s="5"/>
      <x:c r="F1" s="5"/>
      <x:c r="G1" s="5"/>
      <x:c r="H1" s="5"/>
    </x:row>
    <x:row r="2" ht="35" customHeight="1">
      <x:c r="A2" s="5"/>
      <x:c r="B2" s="5"/>
      <x:c r="C2" s="5"/>
      <x:c r="D2" s="5"/>
      <x:c r="E2" s="5"/>
      <x:c r="F2" s="5"/>
      <x:c r="G2" s="5"/>
      <x:c r="H2" s="5"/>
    </x:row>
    <x:row r="4" ht="28" customHeight="1">
      <x:c r="A4" s="49" t="str">
        <x:v>课程名称</x:v>
      </x:c>
      <x:c r="B4" s="49" t="str">
        <x:v>类别</x:v>
      </x:c>
      <x:c r="C4" s="49" t="str">
        <x:v>学分</x:v>
      </x:c>
      <x:c r="D4" s="49" t="str">
        <x:v>学时</x:v>
      </x:c>
      <x:c r="E4" s="49" t="str">
        <x:v>开课单位</x:v>
      </x:c>
      <x:c r="F4" s="49" t="str">
        <x:v>选课/排课情况</x:v>
      </x:c>
      <x:c r="G4" s="49" t="str">
        <x:v>班次</x:v>
      </x:c>
      <x:c r="H4" s="49" t="str">
        <x:v>核对说明</x:v>
      </x:c>
      <x:c r="I4" s="165" t="str">
        <x:v>排课总课时</x:v>
      </x:c>
      <x:c r="J4" s="165" t="str">
        <x:v>已完成课时</x:v>
      </x:c>
      <x:c r="K4" s="165" t="str">
        <x:v>剩余课时</x:v>
      </x:c>
      <x:c r="L4" s="165" t="str">
        <x:v>完成率</x:v>
      </x:c>
    </x:row>
    <x:row r="5" ht="50" customHeight="1">
      <x:c r="A5" s="60" t="str">
        <x:v>博弈论</x:v>
      </x:c>
      <x:c r="B5" s="60" t="str">
        <x:v>公共基础课程</x:v>
      </x:c>
      <x:c r="C5" s="60" t="n">
        <x:v>3</x:v>
      </x:c>
      <x:c r="D5" s="60" t="n">
        <x:v>54</x:v>
      </x:c>
      <x:c r="E5" s="60" t="str">
        <x:v>系统工程学院</x:v>
      </x:c>
      <x:c r="F5" s="60" t="str">
        <x:v>已选上 · 排课已明确</x:v>
      </x:c>
      <x:c r="G5" s="60" t="str">
        <x:v>1</x:v>
      </x:c>
      <x:c r="H5" s="60" t="str">
        <x:v>选课截图显示“已选上”，周二、周四安排完整。</x:v>
      </x:c>
      <x:c r="I5" s="166" t="n">
        <x:f>'课程进度'!D9</x:f>
        <x:v>54</x:v>
      </x:c>
      <x:c r="J5" s="166" t="n">
        <x:f>'课程进度'!E9</x:f>
        <x:v>0</x:v>
      </x:c>
      <x:c r="K5" s="166" t="n">
        <x:f>'课程进度'!F9</x:f>
        <x:v>54</x:v>
      </x:c>
      <x:c r="L5" s="188" t="n">
        <x:f>'课程进度'!G9</x:f>
        <x:v>0</x:v>
      </x:c>
    </x:row>
    <x:row r="6" ht="50" customHeight="1">
      <x:c r="A6" s="62" t="str">
        <x:v>风险分析与管理</x:v>
      </x:c>
      <x:c r="B6" s="62" t="str">
        <x:v>专业课程</x:v>
      </x:c>
      <x:c r="C6" s="62" t="n">
        <x:v>2</x:v>
      </x:c>
      <x:c r="D6" s="62" t="n">
        <x:v>36</x:v>
      </x:c>
      <x:c r="E6" s="62" t="str">
        <x:v>系统工程学院</x:v>
      </x:c>
      <x:c r="F6" s="62" t="str">
        <x:v>已选上 · 排课已明确</x:v>
      </x:c>
      <x:c r="G6" s="62" t="str">
        <x:v>1</x:v>
      </x:c>
      <x:c r="H6" s="62" t="str">
        <x:v>选课截图和课表均显示。教师按周次变化。</x:v>
      </x:c>
      <x:c r="I6" s="166" t="n">
        <x:f>'课程进度'!D10</x:f>
        <x:v>36</x:v>
      </x:c>
      <x:c r="J6" s="166" t="n">
        <x:f>'课程进度'!E10</x:f>
        <x:v>0</x:v>
      </x:c>
      <x:c r="K6" s="166" t="n">
        <x:f>'课程进度'!F10</x:f>
        <x:v>36</x:v>
      </x:c>
      <x:c r="L6" s="188" t="n">
        <x:f>'课程进度'!G10</x:f>
        <x:v>0</x:v>
      </x:c>
    </x:row>
    <x:row r="7" ht="50" customHeight="1">
      <x:c r="A7" s="60" t="str">
        <x:v>智能集群系统</x:v>
      </x:c>
      <x:c r="B7" s="60" t="str">
        <x:v>专业课程</x:v>
      </x:c>
      <x:c r="C7" s="60" t="n">
        <x:v>1</x:v>
      </x:c>
      <x:c r="D7" s="60" t="n">
        <x:v>18</x:v>
      </x:c>
      <x:c r="E7" s="60" t="str">
        <x:v>智能科学学院</x:v>
      </x:c>
      <x:c r="F7" s="60" t="str">
        <x:v>已选上 · 排课已明确</x:v>
      </x:c>
      <x:c r="G7" s="60" t="str">
        <x:v>1</x:v>
      </x:c>
      <x:c r="H7" s="60" t="str">
        <x:v>选课截图和课表均显示。各周授课教师不同。</x:v>
      </x:c>
      <x:c r="I7" s="166" t="n">
        <x:f>'课程进度'!D11</x:f>
        <x:v>18</x:v>
      </x:c>
      <x:c r="J7" s="166" t="n">
        <x:f>'课程进度'!E11</x:f>
        <x:v>0</x:v>
      </x:c>
      <x:c r="K7" s="166" t="n">
        <x:f>'课程进度'!F11</x:f>
        <x:v>18</x:v>
      </x:c>
      <x:c r="L7" s="188" t="n">
        <x:f>'课程进度'!G11</x:f>
        <x:v>0</x:v>
      </x:c>
    </x:row>
    <x:row r="8" ht="50" customHeight="1">
      <x:c r="A8" s="64" t="str">
        <x:v>智能计算前沿</x:v>
      </x:c>
      <x:c r="B8" s="64" t="str">
        <x:v>专业课程</x:v>
      </x:c>
      <x:c r="C8" s="64"/>
      <x:c r="D8" s="64"/>
      <x:c r="E8" s="64"/>
      <x:c r="F8" s="66" t="str">
        <x:v>排课已明确 · 学分待核</x:v>
      </x:c>
      <x:c r="G8" s="64" t="str">
        <x:v>1</x:v>
      </x:c>
      <x:c r="H8" s="64" t="str">
        <x:v>教室已由用户确认：103教学楼-103-301；第8、15–19周周一第08–10节，共18排课课时。学分仍待核。</x:v>
      </x:c>
      <x:c r="I8" s="166" t="n">
        <x:f>'课程进度'!D12</x:f>
        <x:v>18</x:v>
      </x:c>
      <x:c r="J8" s="166" t="n">
        <x:f>'课程进度'!E12</x:f>
        <x:v>0</x:v>
      </x:c>
      <x:c r="K8" s="166" t="n">
        <x:f>'课程进度'!F12</x:f>
        <x:v>18</x:v>
      </x:c>
      <x:c r="L8" s="188" t="n">
        <x:f>'课程进度'!G12</x:f>
        <x:v>0</x:v>
      </x:c>
    </x:row>
    <x:row r="9" ht="50" customHeight="1">
      <x:c r="A9" s="158" t="str">
        <x:v>优化技术实验（已退选）</x:v>
      </x:c>
      <x:c r="B9" s="158" t="str">
        <x:v>退选记录</x:v>
      </x:c>
      <x:c r="C9" s="158"/>
      <x:c r="D9" s="158"/>
      <x:c r="E9" s="158"/>
      <x:c r="F9" s="160" t="str">
        <x:v>已退选 · 不计入有效课程</x:v>
      </x:c>
      <x:c r="G9" s="158"/>
      <x:c r="H9" s="158" t="str">
        <x:v>用户确认后来退选；仅为历史记录，不计入课程安排和当前学分。</x:v>
      </x:c>
    </x:row>
    <x:row r="11" ht="45" customHeight="1">
      <x:c r="A11" s="74" t="str">
        <x:v>有效课程共4门；“优化技术实验”已退选。学分截图合计7分为历史统计，智能计算前沿学分仍待核实；课程进度自动计算。</x:v>
      </x:c>
      <x:c r="B11" s="74"/>
      <x:c r="C11" s="74"/>
      <x:c r="D11" s="74"/>
      <x:c r="E11" s="74"/>
      <x:c r="F11" s="74"/>
      <x:c r="G11" s="74"/>
      <x:c r="H11" s="74"/>
    </x:row>
  </x:sheetData>
  <x:mergeCells>
    <x:mergeCell ref="A1:H2"/>
    <x:mergeCell ref="A11:H11"/>
  </x:mergeCells>
  <x:conditionalFormatting sqref="L5:L8">
    <x:cfRule type="dataBar" priority="1">
      <x:dataBar>
        <x:cfvo type="min"/>
        <x:cfvo type="max"/>
        <x:color rgb="FF4775D4"/>
      </x:dataBar>
      <x:extLst>
        <x:ext xmlns:x14="http://schemas.microsoft.com/office/spreadsheetml/2009/9/main" uri="{B025F937-C7B1-47D3-B67F-A62EFF666E3E}">
          <x14:id>{EDCD8C0B-F044-9D18-B5D1-15C72ED1562D}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DCD8C0B-F044-9D18-B5D1-15C72ED1562D}">
            <x14:dataBar gradient="0">
              <x14:cfvo type="min"/>
              <x14:cfvo type="max"/>
              <x14:fillColor rgb="FF4775D4"/>
            </x14:dataBar>
          </x14:cfRule>
          <xm:sqref>L5:L8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5" hidden="0" customWidth="1"/>
    <x:col min="2" max="2" width="9" hidden="0" customWidth="1"/>
    <x:col min="3" max="3" width="10" hidden="0" customWidth="1"/>
    <x:col min="4" max="4" width="10" hidden="0" customWidth="1"/>
    <x:col min="5" max="5" width="20" hidden="0" customWidth="1"/>
    <x:col min="6" max="6" width="13" hidden="0" customWidth="1"/>
    <x:col min="7" max="7" width="33" hidden="0" customWidth="1"/>
    <x:col min="8" max="8" width="18" hidden="0" customWidth="1"/>
    <x:col min="9" max="9" width="9" hidden="0" customWidth="1"/>
    <x:col min="10" max="10" width="12" hidden="0" customWidth="1"/>
    <x:col min="11" max="11" width="26" hidden="0" customWidth="1"/>
    <x:col min="12" max="12" width="21" hidden="0" customWidth="1"/>
    <x:col min="13" max="13" width="13" hidden="0" customWidth="1"/>
    <x:col min="14" max="14" width="23" hidden="0" customWidth="1"/>
    <x:col min="15" max="15" width="23" hidden="0" customWidth="1"/>
    <x:col min="16" max="16" width="13" hidden="0" customWidth="1"/>
    <x:col min="17" max="17" width="16" hidden="0" customWidth="1"/>
  </x:cols>
  <x:sheetData>
    <x:row r="1" ht="35" customHeight="1">
      <x:c r="A1" s="5" t="str">
        <x:v>逐次上课 · 51次具体日期 / 上下课时间 / 授课教师 / 课时进度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35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7" customHeight="1">
      <x:c r="A3" s="49" t="str">
        <x:v>日期</x:v>
      </x:c>
      <x:c r="B3" s="49" t="str">
        <x:v>星期</x:v>
      </x:c>
      <x:c r="C3" s="49" t="str">
        <x:v>教学周</x:v>
      </x:c>
      <x:c r="D3" s="49" t="str">
        <x:v>节次</x:v>
      </x:c>
      <x:c r="E3" s="49" t="str">
        <x:v>课程名称</x:v>
      </x:c>
      <x:c r="F3" s="49" t="str">
        <x:v>教师</x:v>
      </x:c>
      <x:c r="G3" s="49" t="str">
        <x:v>教室</x:v>
      </x:c>
      <x:c r="H3" s="49" t="str">
        <x:v>类别</x:v>
      </x:c>
      <x:c r="I3" s="49" t="str">
        <x:v>学分</x:v>
      </x:c>
      <x:c r="J3" s="49" t="str">
        <x:v>核对状态</x:v>
      </x:c>
      <x:c r="K3" s="49" t="str">
        <x:v>截图来源</x:v>
      </x:c>
      <x:c r="L3" s="165" t="str">
        <x:v>上课时间</x:v>
      </x:c>
      <x:c r="M3" s="165" t="str">
        <x:v>本次课时</x:v>
      </x:c>
      <x:c r="N3" s="165" t="str">
        <x:v>开始日期时间</x:v>
      </x:c>
      <x:c r="O3" s="165" t="str">
        <x:v>结束日期时间</x:v>
      </x:c>
      <x:c r="P3" s="165" t="str">
        <x:v>当前状态</x:v>
      </x:c>
      <x:c r="Q3" s="165" t="str">
        <x:v>已完成课时</x:v>
      </x:c>
    </x:row>
    <x:row r="4" ht="29" customHeight="1">
      <x:c r="A4" s="80" t="n">
        <x:v>46314</x:v>
      </x:c>
      <x:c r="B4" s="120" t="str">
        <x:v>周一</x:v>
      </x:c>
      <x:c r="C4" s="120" t="n">
        <x:v>8</x:v>
      </x:c>
      <x:c r="D4" s="120" t="str">
        <x:v>08–10</x:v>
      </x:c>
      <x:c r="E4" s="86" t="str">
        <x:v>智能计算前沿</x:v>
      </x:c>
      <x:c r="F4" s="81" t="str">
        <x:v>罗磊</x:v>
      </x:c>
      <x:c r="G4" s="81" t="str">
        <x:v>103教学楼-103-301</x:v>
      </x:c>
      <x:c r="H4" s="81" t="str">
        <x:v>专业课程</x:v>
      </x:c>
      <x:c r="I4" s="120"/>
      <x:c r="J4" s="124" t="str">
        <x:v>排课已确认</x:v>
      </x:c>
      <x:c r="K4" s="81" t="str">
        <x:v>我的课表截图；教室由用户补充确认</x:v>
      </x:c>
      <x:c r="L4" s="166" t="str">
        <x:v>19:40–22:15</x:v>
      </x:c>
      <x:c r="M4" s="166" t="n">
        <x:v>3</x:v>
      </x:c>
      <x:c r="N4" s="161" t="n">
        <x:v>46314.819444444445</x:v>
      </x:c>
      <x:c r="O4" s="161" t="n">
        <x:v>46314.927083333336</x:v>
      </x:c>
      <x:c r="P4" s="166" t="str">
        <x:f>IF(O4&lt;=NOW(),"已完成",IF(N4&lt;=NOW(),"上课中","待上课"))</x:f>
        <x:v>待上课</x:v>
      </x:c>
      <x:c r="Q4" s="166" t="n">
        <x:f>IF(O4&lt;=NOW(),M4,0)</x:f>
        <x:v>0</x:v>
      </x:c>
    </x:row>
    <x:row r="5" ht="29" customHeight="1">
      <x:c r="A5" s="78" t="n">
        <x:v>46315</x:v>
      </x:c>
      <x:c r="B5" s="121" t="str">
        <x:v>周二</x:v>
      </x:c>
      <x:c r="C5" s="121" t="n">
        <x:v>8</x:v>
      </x:c>
      <x:c r="D5" s="121" t="str">
        <x:v>01–02</x:v>
      </x:c>
      <x:c r="E5" s="94" t="str">
        <x:v>博弈论</x:v>
      </x:c>
      <x:c r="F5" s="56" t="str">
        <x:v>刘进</x:v>
      </x:c>
      <x:c r="G5" s="56" t="str">
        <x:v>103教学楼-103-206</x:v>
      </x:c>
      <x:c r="H5" s="56" t="str">
        <x:v>公共基础课程</x:v>
      </x:c>
      <x:c r="I5" s="121" t="n">
        <x:v>3</x:v>
      </x:c>
      <x:c r="J5" s="121" t="str">
        <x:v>排课已确认</x:v>
      </x:c>
      <x:c r="K5" s="56" t="str">
        <x:v>博弈论选课明细</x:v>
      </x:c>
      <x:c r="L5" s="166" t="str">
        <x:v>08:00–09:40</x:v>
      </x:c>
      <x:c r="M5" s="166" t="n">
        <x:v>2</x:v>
      </x:c>
      <x:c r="N5" s="161" t="n">
        <x:v>46315.333333333336</x:v>
      </x:c>
      <x:c r="O5" s="161" t="n">
        <x:v>46315.40277777778</x:v>
      </x:c>
      <x:c r="P5" s="166" t="str">
        <x:f>IF(O5&lt;=NOW(),"已完成",IF(N5&lt;=NOW(),"上课中","待上课"))</x:f>
        <x:v>待上课</x:v>
      </x:c>
      <x:c r="Q5" s="166" t="n">
        <x:f>IF(O5&lt;=NOW(),M5,0)</x:f>
        <x:v>0</x:v>
      </x:c>
    </x:row>
    <x:row r="6" ht="29" customHeight="1">
      <x:c r="A6" s="80" t="n">
        <x:v>46317</x:v>
      </x:c>
      <x:c r="B6" s="120" t="str">
        <x:v>周四</x:v>
      </x:c>
      <x:c r="C6" s="120" t="n">
        <x:v>8</x:v>
      </x:c>
      <x:c r="D6" s="120" t="str">
        <x:v>01–02</x:v>
      </x:c>
      <x:c r="E6" s="98" t="str">
        <x:v>博弈论</x:v>
      </x:c>
      <x:c r="F6" s="81" t="str">
        <x:v>刘进</x:v>
      </x:c>
      <x:c r="G6" s="81" t="str">
        <x:v>103教学楼-103-206</x:v>
      </x:c>
      <x:c r="H6" s="81" t="str">
        <x:v>公共基础课程</x:v>
      </x:c>
      <x:c r="I6" s="120" t="n">
        <x:v>3</x:v>
      </x:c>
      <x:c r="J6" s="120" t="str">
        <x:v>排课已确认</x:v>
      </x:c>
      <x:c r="K6" s="81" t="str">
        <x:v>博弈论选课明细</x:v>
      </x:c>
      <x:c r="L6" s="166" t="str">
        <x:v>08:00–09:40</x:v>
      </x:c>
      <x:c r="M6" s="166" t="n">
        <x:v>2</x:v>
      </x:c>
      <x:c r="N6" s="161" t="n">
        <x:v>46317.333333333336</x:v>
      </x:c>
      <x:c r="O6" s="161" t="n">
        <x:v>46317.40277777778</x:v>
      </x:c>
      <x:c r="P6" s="166" t="str">
        <x:f>IF(O6&lt;=NOW(),"已完成",IF(N6&lt;=NOW(),"上课中","待上课"))</x:f>
        <x:v>待上课</x:v>
      </x:c>
      <x:c r="Q6" s="166" t="n">
        <x:f>IF(O6&lt;=NOW(),M6,0)</x:f>
        <x:v>0</x:v>
      </x:c>
    </x:row>
    <x:row r="7" ht="29" customHeight="1">
      <x:c r="A7" s="78" t="n">
        <x:v>46322</x:v>
      </x:c>
      <x:c r="B7" s="121" t="str">
        <x:v>周二</x:v>
      </x:c>
      <x:c r="C7" s="121" t="n">
        <x:v>9</x:v>
      </x:c>
      <x:c r="D7" s="121" t="str">
        <x:v>01–02</x:v>
      </x:c>
      <x:c r="E7" s="94" t="str">
        <x:v>博弈论</x:v>
      </x:c>
      <x:c r="F7" s="56" t="str">
        <x:v>刘进</x:v>
      </x:c>
      <x:c r="G7" s="56" t="str">
        <x:v>103教学楼-103-206</x:v>
      </x:c>
      <x:c r="H7" s="56" t="str">
        <x:v>公共基础课程</x:v>
      </x:c>
      <x:c r="I7" s="121" t="n">
        <x:v>3</x:v>
      </x:c>
      <x:c r="J7" s="121" t="str">
        <x:v>排课已确认</x:v>
      </x:c>
      <x:c r="K7" s="56" t="str">
        <x:v>博弈论选课明细</x:v>
      </x:c>
      <x:c r="L7" s="166" t="str">
        <x:v>08:00–09:40</x:v>
      </x:c>
      <x:c r="M7" s="166" t="n">
        <x:v>2</x:v>
      </x:c>
      <x:c r="N7" s="161" t="n">
        <x:v>46322.333333333336</x:v>
      </x:c>
      <x:c r="O7" s="161" t="n">
        <x:v>46322.40277777778</x:v>
      </x:c>
      <x:c r="P7" s="166" t="str">
        <x:f>IF(O7&lt;=NOW(),"已完成",IF(N7&lt;=NOW(),"上课中","待上课"))</x:f>
        <x:v>待上课</x:v>
      </x:c>
      <x:c r="Q7" s="166" t="n">
        <x:f>IF(O7&lt;=NOW(),M7,0)</x:f>
        <x:v>0</x:v>
      </x:c>
    </x:row>
    <x:row r="8" ht="29" customHeight="1">
      <x:c r="A8" s="80" t="n">
        <x:v>46324</x:v>
      </x:c>
      <x:c r="B8" s="120" t="str">
        <x:v>周四</x:v>
      </x:c>
      <x:c r="C8" s="120" t="n">
        <x:v>9</x:v>
      </x:c>
      <x:c r="D8" s="120" t="str">
        <x:v>01–02</x:v>
      </x:c>
      <x:c r="E8" s="98" t="str">
        <x:v>博弈论</x:v>
      </x:c>
      <x:c r="F8" s="81" t="str">
        <x:v>刘进</x:v>
      </x:c>
      <x:c r="G8" s="81" t="str">
        <x:v>103教学楼-103-206</x:v>
      </x:c>
      <x:c r="H8" s="81" t="str">
        <x:v>公共基础课程</x:v>
      </x:c>
      <x:c r="I8" s="120" t="n">
        <x:v>3</x:v>
      </x:c>
      <x:c r="J8" s="120" t="str">
        <x:v>排课已确认</x:v>
      </x:c>
      <x:c r="K8" s="81" t="str">
        <x:v>博弈论选课明细</x:v>
      </x:c>
      <x:c r="L8" s="166" t="str">
        <x:v>08:00–09:40</x:v>
      </x:c>
      <x:c r="M8" s="166" t="n">
        <x:v>2</x:v>
      </x:c>
      <x:c r="N8" s="161" t="n">
        <x:v>46324.333333333336</x:v>
      </x:c>
      <x:c r="O8" s="161" t="n">
        <x:v>46324.40277777778</x:v>
      </x:c>
      <x:c r="P8" s="166" t="str">
        <x:f>IF(O8&lt;=NOW(),"已完成",IF(N8&lt;=NOW(),"上课中","待上课"))</x:f>
        <x:v>待上课</x:v>
      </x:c>
      <x:c r="Q8" s="166" t="n">
        <x:f>IF(O8&lt;=NOW(),M8,0)</x:f>
        <x:v>0</x:v>
      </x:c>
    </x:row>
    <x:row r="9" ht="29" customHeight="1">
      <x:c r="A9" s="78" t="n">
        <x:v>46329</x:v>
      </x:c>
      <x:c r="B9" s="121" t="str">
        <x:v>周二</x:v>
      </x:c>
      <x:c r="C9" s="121" t="n">
        <x:v>10</x:v>
      </x:c>
      <x:c r="D9" s="121" t="str">
        <x:v>01–02</x:v>
      </x:c>
      <x:c r="E9" s="94" t="str">
        <x:v>博弈论</x:v>
      </x:c>
      <x:c r="F9" s="56" t="str">
        <x:v>刘进</x:v>
      </x:c>
      <x:c r="G9" s="56" t="str">
        <x:v>103教学楼-103-206</x:v>
      </x:c>
      <x:c r="H9" s="56" t="str">
        <x:v>公共基础课程</x:v>
      </x:c>
      <x:c r="I9" s="121" t="n">
        <x:v>3</x:v>
      </x:c>
      <x:c r="J9" s="121" t="str">
        <x:v>排课已确认</x:v>
      </x:c>
      <x:c r="K9" s="56" t="str">
        <x:v>博弈论选课明细</x:v>
      </x:c>
      <x:c r="L9" s="166" t="str">
        <x:v>08:00–09:40</x:v>
      </x:c>
      <x:c r="M9" s="166" t="n">
        <x:v>2</x:v>
      </x:c>
      <x:c r="N9" s="161" t="n">
        <x:v>46329.333333333336</x:v>
      </x:c>
      <x:c r="O9" s="161" t="n">
        <x:v>46329.40277777778</x:v>
      </x:c>
      <x:c r="P9" s="166" t="str">
        <x:f>IF(O9&lt;=NOW(),"已完成",IF(N9&lt;=NOW(),"上课中","待上课"))</x:f>
        <x:v>待上课</x:v>
      </x:c>
      <x:c r="Q9" s="166" t="n">
        <x:f>IF(O9&lt;=NOW(),M9,0)</x:f>
        <x:v>0</x:v>
      </x:c>
    </x:row>
    <x:row r="10" ht="29" customHeight="1">
      <x:c r="A10" s="80" t="n">
        <x:v>46331</x:v>
      </x:c>
      <x:c r="B10" s="120" t="str">
        <x:v>周四</x:v>
      </x:c>
      <x:c r="C10" s="120" t="n">
        <x:v>10</x:v>
      </x:c>
      <x:c r="D10" s="120" t="str">
        <x:v>01–02</x:v>
      </x:c>
      <x:c r="E10" s="98" t="str">
        <x:v>博弈论</x:v>
      </x:c>
      <x:c r="F10" s="81" t="str">
        <x:v>刘进</x:v>
      </x:c>
      <x:c r="G10" s="81" t="str">
        <x:v>103教学楼-103-206</x:v>
      </x:c>
      <x:c r="H10" s="81" t="str">
        <x:v>公共基础课程</x:v>
      </x:c>
      <x:c r="I10" s="120" t="n">
        <x:v>3</x:v>
      </x:c>
      <x:c r="J10" s="120" t="str">
        <x:v>排课已确认</x:v>
      </x:c>
      <x:c r="K10" s="81" t="str">
        <x:v>博弈论选课明细</x:v>
      </x:c>
      <x:c r="L10" s="166" t="str">
        <x:v>08:00–09:40</x:v>
      </x:c>
      <x:c r="M10" s="166" t="n">
        <x:v>2</x:v>
      </x:c>
      <x:c r="N10" s="161" t="n">
        <x:v>46331.333333333336</x:v>
      </x:c>
      <x:c r="O10" s="161" t="n">
        <x:v>46331.40277777778</x:v>
      </x:c>
      <x:c r="P10" s="166" t="str">
        <x:f>IF(O10&lt;=NOW(),"已完成",IF(N10&lt;=NOW(),"上课中","待上课"))</x:f>
        <x:v>待上课</x:v>
      </x:c>
      <x:c r="Q10" s="166" t="n">
        <x:f>IF(O10&lt;=NOW(),M10,0)</x:f>
        <x:v>0</x:v>
      </x:c>
    </x:row>
    <x:row r="11" ht="29" customHeight="1">
      <x:c r="A11" s="78" t="n">
        <x:v>46336</x:v>
      </x:c>
      <x:c r="B11" s="121" t="str">
        <x:v>周二</x:v>
      </x:c>
      <x:c r="C11" s="121" t="n">
        <x:v>11</x:v>
      </x:c>
      <x:c r="D11" s="121" t="str">
        <x:v>01–02</x:v>
      </x:c>
      <x:c r="E11" s="94" t="str">
        <x:v>博弈论</x:v>
      </x:c>
      <x:c r="F11" s="56" t="str">
        <x:v>刘进</x:v>
      </x:c>
      <x:c r="G11" s="56" t="str">
        <x:v>103教学楼-103-206</x:v>
      </x:c>
      <x:c r="H11" s="56" t="str">
        <x:v>公共基础课程</x:v>
      </x:c>
      <x:c r="I11" s="121" t="n">
        <x:v>3</x:v>
      </x:c>
      <x:c r="J11" s="121" t="str">
        <x:v>排课已确认</x:v>
      </x:c>
      <x:c r="K11" s="56" t="str">
        <x:v>博弈论选课明细</x:v>
      </x:c>
      <x:c r="L11" s="166" t="str">
        <x:v>08:00–09:40</x:v>
      </x:c>
      <x:c r="M11" s="166" t="n">
        <x:v>2</x:v>
      </x:c>
      <x:c r="N11" s="161" t="n">
        <x:v>46336.333333333336</x:v>
      </x:c>
      <x:c r="O11" s="161" t="n">
        <x:v>46336.40277777778</x:v>
      </x:c>
      <x:c r="P11" s="166" t="str">
        <x:f>IF(O11&lt;=NOW(),"已完成",IF(N11&lt;=NOW(),"上课中","待上课"))</x:f>
        <x:v>待上课</x:v>
      </x:c>
      <x:c r="Q11" s="166" t="n">
        <x:f>IF(O11&lt;=NOW(),M11,0)</x:f>
        <x:v>0</x:v>
      </x:c>
    </x:row>
    <x:row r="12" ht="29" customHeight="1">
      <x:c r="A12" s="80" t="n">
        <x:v>46338</x:v>
      </x:c>
      <x:c r="B12" s="120" t="str">
        <x:v>周四</x:v>
      </x:c>
      <x:c r="C12" s="120" t="n">
        <x:v>11</x:v>
      </x:c>
      <x:c r="D12" s="120" t="str">
        <x:v>01–02</x:v>
      </x:c>
      <x:c r="E12" s="98" t="str">
        <x:v>博弈论</x:v>
      </x:c>
      <x:c r="F12" s="81" t="str">
        <x:v>刘进</x:v>
      </x:c>
      <x:c r="G12" s="81" t="str">
        <x:v>103教学楼-103-206</x:v>
      </x:c>
      <x:c r="H12" s="81" t="str">
        <x:v>公共基础课程</x:v>
      </x:c>
      <x:c r="I12" s="120" t="n">
        <x:v>3</x:v>
      </x:c>
      <x:c r="J12" s="120" t="str">
        <x:v>排课已确认</x:v>
      </x:c>
      <x:c r="K12" s="81" t="str">
        <x:v>博弈论选课明细</x:v>
      </x:c>
      <x:c r="L12" s="166" t="str">
        <x:v>08:00–09:40</x:v>
      </x:c>
      <x:c r="M12" s="166" t="n">
        <x:v>2</x:v>
      </x:c>
      <x:c r="N12" s="161" t="n">
        <x:v>46338.333333333336</x:v>
      </x:c>
      <x:c r="O12" s="161" t="n">
        <x:v>46338.40277777778</x:v>
      </x:c>
      <x:c r="P12" s="166" t="str">
        <x:f>IF(O12&lt;=NOW(),"已完成",IF(N12&lt;=NOW(),"上课中","待上课"))</x:f>
        <x:v>待上课</x:v>
      </x:c>
      <x:c r="Q12" s="166" t="n">
        <x:f>IF(O12&lt;=NOW(),M12,0)</x:f>
        <x:v>0</x:v>
      </x:c>
    </x:row>
    <x:row r="13" ht="29" customHeight="1">
      <x:c r="A13" s="78" t="n">
        <x:v>46343</x:v>
      </x:c>
      <x:c r="B13" s="121" t="str">
        <x:v>周二</x:v>
      </x:c>
      <x:c r="C13" s="121" t="n">
        <x:v>12</x:v>
      </x:c>
      <x:c r="D13" s="121" t="str">
        <x:v>01–02</x:v>
      </x:c>
      <x:c r="E13" s="94" t="str">
        <x:v>博弈论</x:v>
      </x:c>
      <x:c r="F13" s="56" t="str">
        <x:v>刘进</x:v>
      </x:c>
      <x:c r="G13" s="56" t="str">
        <x:v>103教学楼-103-206</x:v>
      </x:c>
      <x:c r="H13" s="56" t="str">
        <x:v>公共基础课程</x:v>
      </x:c>
      <x:c r="I13" s="121" t="n">
        <x:v>3</x:v>
      </x:c>
      <x:c r="J13" s="121" t="str">
        <x:v>排课已确认</x:v>
      </x:c>
      <x:c r="K13" s="56" t="str">
        <x:v>博弈论选课明细</x:v>
      </x:c>
      <x:c r="L13" s="166" t="str">
        <x:v>08:00–09:40</x:v>
      </x:c>
      <x:c r="M13" s="166" t="n">
        <x:v>2</x:v>
      </x:c>
      <x:c r="N13" s="161" t="n">
        <x:v>46343.333333333336</x:v>
      </x:c>
      <x:c r="O13" s="161" t="n">
        <x:v>46343.40277777778</x:v>
      </x:c>
      <x:c r="P13" s="166" t="str">
        <x:f>IF(O13&lt;=NOW(),"已完成",IF(N13&lt;=NOW(),"上课中","待上课"))</x:f>
        <x:v>待上课</x:v>
      </x:c>
      <x:c r="Q13" s="166" t="n">
        <x:f>IF(O13&lt;=NOW(),M13,0)</x:f>
        <x:v>0</x:v>
      </x:c>
    </x:row>
    <x:row r="14" ht="29" customHeight="1">
      <x:c r="A14" s="80" t="n">
        <x:v>46345</x:v>
      </x:c>
      <x:c r="B14" s="120" t="str">
        <x:v>周四</x:v>
      </x:c>
      <x:c r="C14" s="120" t="n">
        <x:v>12</x:v>
      </x:c>
      <x:c r="D14" s="120" t="str">
        <x:v>01–02</x:v>
      </x:c>
      <x:c r="E14" s="98" t="str">
        <x:v>博弈论</x:v>
      </x:c>
      <x:c r="F14" s="81" t="str">
        <x:v>李卫丽</x:v>
      </x:c>
      <x:c r="G14" s="81" t="str">
        <x:v>103教学楼-103-206</x:v>
      </x:c>
      <x:c r="H14" s="81" t="str">
        <x:v>公共基础课程</x:v>
      </x:c>
      <x:c r="I14" s="120" t="n">
        <x:v>3</x:v>
      </x:c>
      <x:c r="J14" s="120" t="str">
        <x:v>排课已确认</x:v>
      </x:c>
      <x:c r="K14" s="81" t="str">
        <x:v>博弈论选课明细</x:v>
      </x:c>
      <x:c r="L14" s="166" t="str">
        <x:v>08:00–09:40</x:v>
      </x:c>
      <x:c r="M14" s="166" t="n">
        <x:v>2</x:v>
      </x:c>
      <x:c r="N14" s="161" t="n">
        <x:v>46345.333333333336</x:v>
      </x:c>
      <x:c r="O14" s="161" t="n">
        <x:v>46345.40277777778</x:v>
      </x:c>
      <x:c r="P14" s="166" t="str">
        <x:f>IF(O14&lt;=NOW(),"已完成",IF(N14&lt;=NOW(),"上课中","待上课"))</x:f>
        <x:v>待上课</x:v>
      </x:c>
      <x:c r="Q14" s="166" t="n">
        <x:f>IF(O14&lt;=NOW(),M14,0)</x:f>
        <x:v>0</x:v>
      </x:c>
    </x:row>
    <x:row r="15" ht="29" customHeight="1">
      <x:c r="A15" s="78" t="n">
        <x:v>46350</x:v>
      </x:c>
      <x:c r="B15" s="121" t="str">
        <x:v>周二</x:v>
      </x:c>
      <x:c r="C15" s="121" t="n">
        <x:v>13</x:v>
      </x:c>
      <x:c r="D15" s="121" t="str">
        <x:v>01–02</x:v>
      </x:c>
      <x:c r="E15" s="94" t="str">
        <x:v>博弈论</x:v>
      </x:c>
      <x:c r="F15" s="56" t="str">
        <x:v>李卫丽</x:v>
      </x:c>
      <x:c r="G15" s="56" t="str">
        <x:v>103教学楼-103-206</x:v>
      </x:c>
      <x:c r="H15" s="56" t="str">
        <x:v>公共基础课程</x:v>
      </x:c>
      <x:c r="I15" s="121" t="n">
        <x:v>3</x:v>
      </x:c>
      <x:c r="J15" s="121" t="str">
        <x:v>排课已确认</x:v>
      </x:c>
      <x:c r="K15" s="56" t="str">
        <x:v>博弈论选课明细</x:v>
      </x:c>
      <x:c r="L15" s="166" t="str">
        <x:v>08:00–09:40</x:v>
      </x:c>
      <x:c r="M15" s="166" t="n">
        <x:v>2</x:v>
      </x:c>
      <x:c r="N15" s="161" t="n">
        <x:v>46350.333333333336</x:v>
      </x:c>
      <x:c r="O15" s="161" t="n">
        <x:v>46350.40277777778</x:v>
      </x:c>
      <x:c r="P15" s="166" t="str">
        <x:f>IF(O15&lt;=NOW(),"已完成",IF(N15&lt;=NOW(),"上课中","待上课"))</x:f>
        <x:v>待上课</x:v>
      </x:c>
      <x:c r="Q15" s="166" t="n">
        <x:f>IF(O15&lt;=NOW(),M15,0)</x:f>
        <x:v>0</x:v>
      </x:c>
    </x:row>
    <x:row r="16" ht="29" customHeight="1">
      <x:c r="A16" s="80" t="n">
        <x:v>46352</x:v>
      </x:c>
      <x:c r="B16" s="120" t="str">
        <x:v>周四</x:v>
      </x:c>
      <x:c r="C16" s="120" t="n">
        <x:v>13</x:v>
      </x:c>
      <x:c r="D16" s="120" t="str">
        <x:v>01–02</x:v>
      </x:c>
      <x:c r="E16" s="98" t="str">
        <x:v>博弈论</x:v>
      </x:c>
      <x:c r="F16" s="81" t="str">
        <x:v>李卫丽</x:v>
      </x:c>
      <x:c r="G16" s="81" t="str">
        <x:v>103教学楼-103-206</x:v>
      </x:c>
      <x:c r="H16" s="81" t="str">
        <x:v>公共基础课程</x:v>
      </x:c>
      <x:c r="I16" s="120" t="n">
        <x:v>3</x:v>
      </x:c>
      <x:c r="J16" s="120" t="str">
        <x:v>排课已确认</x:v>
      </x:c>
      <x:c r="K16" s="81" t="str">
        <x:v>博弈论选课明细</x:v>
      </x:c>
      <x:c r="L16" s="166" t="str">
        <x:v>08:00–09:40</x:v>
      </x:c>
      <x:c r="M16" s="166" t="n">
        <x:v>2</x:v>
      </x:c>
      <x:c r="N16" s="161" t="n">
        <x:v>46352.333333333336</x:v>
      </x:c>
      <x:c r="O16" s="161" t="n">
        <x:v>46352.40277777778</x:v>
      </x:c>
      <x:c r="P16" s="166" t="str">
        <x:f>IF(O16&lt;=NOW(),"已完成",IF(N16&lt;=NOW(),"上课中","待上课"))</x:f>
        <x:v>待上课</x:v>
      </x:c>
      <x:c r="Q16" s="166" t="n">
        <x:f>IF(O16&lt;=NOW(),M16,0)</x:f>
        <x:v>0</x:v>
      </x:c>
    </x:row>
    <x:row r="17" ht="29" customHeight="1">
      <x:c r="A17" s="78" t="n">
        <x:v>46357</x:v>
      </x:c>
      <x:c r="B17" s="121" t="str">
        <x:v>周二</x:v>
      </x:c>
      <x:c r="C17" s="121" t="n">
        <x:v>14</x:v>
      </x:c>
      <x:c r="D17" s="121" t="str">
        <x:v>01–02</x:v>
      </x:c>
      <x:c r="E17" s="94" t="str">
        <x:v>博弈论</x:v>
      </x:c>
      <x:c r="F17" s="56" t="str">
        <x:v>李卫丽</x:v>
      </x:c>
      <x:c r="G17" s="56" t="str">
        <x:v>103教学楼-103-206</x:v>
      </x:c>
      <x:c r="H17" s="56" t="str">
        <x:v>公共基础课程</x:v>
      </x:c>
      <x:c r="I17" s="121" t="n">
        <x:v>3</x:v>
      </x:c>
      <x:c r="J17" s="121" t="str">
        <x:v>排课已确认</x:v>
      </x:c>
      <x:c r="K17" s="56" t="str">
        <x:v>博弈论选课明细</x:v>
      </x:c>
      <x:c r="L17" s="166" t="str">
        <x:v>08:00–09:40</x:v>
      </x:c>
      <x:c r="M17" s="166" t="n">
        <x:v>2</x:v>
      </x:c>
      <x:c r="N17" s="161" t="n">
        <x:v>46357.333333333336</x:v>
      </x:c>
      <x:c r="O17" s="161" t="n">
        <x:v>46357.40277777778</x:v>
      </x:c>
      <x:c r="P17" s="166" t="str">
        <x:f>IF(O17&lt;=NOW(),"已完成",IF(N17&lt;=NOW(),"上课中","待上课"))</x:f>
        <x:v>待上课</x:v>
      </x:c>
      <x:c r="Q17" s="166" t="n">
        <x:f>IF(O17&lt;=NOW(),M17,0)</x:f>
        <x:v>0</x:v>
      </x:c>
    </x:row>
    <x:row r="18" ht="29" customHeight="1">
      <x:c r="A18" s="80" t="n">
        <x:v>46357</x:v>
      </x:c>
      <x:c r="B18" s="120" t="str">
        <x:v>周二</x:v>
      </x:c>
      <x:c r="C18" s="120" t="n">
        <x:v>14</x:v>
      </x:c>
      <x:c r="D18" s="120" t="str">
        <x:v>08–10</x:v>
      </x:c>
      <x:c r="E18" s="102" t="str">
        <x:v>风险分析与管理</x:v>
      </x:c>
      <x:c r="F18" s="81" t="str">
        <x:v>葛冰峰</x:v>
      </x:c>
      <x:c r="G18" s="81" t="str">
        <x:v>101教学楼-101-215</x:v>
      </x:c>
      <x:c r="H18" s="81" t="str">
        <x:v>专业课程</x:v>
      </x:c>
      <x:c r="I18" s="120" t="n">
        <x:v>2</x:v>
      </x:c>
      <x:c r="J18" s="120" t="str">
        <x:v>排课已确认</x:v>
      </x:c>
      <x:c r="K18" s="81" t="str">
        <x:v>风险分析与管理选课明细</x:v>
      </x:c>
      <x:c r="L18" s="166" t="str">
        <x:v>19:40–22:15</x:v>
      </x:c>
      <x:c r="M18" s="166" t="n">
        <x:v>3</x:v>
      </x:c>
      <x:c r="N18" s="161" t="n">
        <x:v>46357.819444444445</x:v>
      </x:c>
      <x:c r="O18" s="161" t="n">
        <x:v>46357.927083333336</x:v>
      </x:c>
      <x:c r="P18" s="166" t="str">
        <x:f>IF(O18&lt;=NOW(),"已完成",IF(N18&lt;=NOW(),"上课中","待上课"))</x:f>
        <x:v>待上课</x:v>
      </x:c>
      <x:c r="Q18" s="166" t="n">
        <x:f>IF(O18&lt;=NOW(),M18,0)</x:f>
        <x:v>0</x:v>
      </x:c>
    </x:row>
    <x:row r="19" ht="29" customHeight="1">
      <x:c r="A19" s="78" t="n">
        <x:v>46358</x:v>
      </x:c>
      <x:c r="B19" s="121" t="str">
        <x:v>周三</x:v>
      </x:c>
      <x:c r="C19" s="121" t="n">
        <x:v>14</x:v>
      </x:c>
      <x:c r="D19" s="121" t="str">
        <x:v>05–07</x:v>
      </x:c>
      <x:c r="E19" s="106" t="str">
        <x:v>风险分析与管理</x:v>
      </x:c>
      <x:c r="F19" s="56" t="str">
        <x:v>葛冰峰</x:v>
      </x:c>
      <x:c r="G19" s="56" t="str">
        <x:v>101教学楼-101-215</x:v>
      </x:c>
      <x:c r="H19" s="56" t="str">
        <x:v>专业课程</x:v>
      </x:c>
      <x:c r="I19" s="121" t="n">
        <x:v>2</x:v>
      </x:c>
      <x:c r="J19" s="121" t="str">
        <x:v>排课已确认</x:v>
      </x:c>
      <x:c r="K19" s="56" t="str">
        <x:v>风险分析与管理选课明细</x:v>
      </x:c>
      <x:c r="L19" s="166" t="str">
        <x:v>14:30–17:00</x:v>
      </x:c>
      <x:c r="M19" s="166" t="n">
        <x:v>3</x:v>
      </x:c>
      <x:c r="N19" s="161" t="n">
        <x:v>46358.604166666664</x:v>
      </x:c>
      <x:c r="O19" s="161" t="n">
        <x:v>46358.708333333336</x:v>
      </x:c>
      <x:c r="P19" s="166" t="str">
        <x:f>IF(O19&lt;=NOW(),"已完成",IF(N19&lt;=NOW(),"上课中","待上课"))</x:f>
        <x:v>待上课</x:v>
      </x:c>
      <x:c r="Q19" s="166" t="n">
        <x:f>IF(O19&lt;=NOW(),M19,0)</x:f>
        <x:v>0</x:v>
      </x:c>
    </x:row>
    <x:row r="20" ht="29" customHeight="1">
      <x:c r="A20" s="80" t="n">
        <x:v>46359</x:v>
      </x:c>
      <x:c r="B20" s="120" t="str">
        <x:v>周四</x:v>
      </x:c>
      <x:c r="C20" s="120" t="n">
        <x:v>14</x:v>
      </x:c>
      <x:c r="D20" s="120" t="str">
        <x:v>01–02</x:v>
      </x:c>
      <x:c r="E20" s="98" t="str">
        <x:v>博弈论</x:v>
      </x:c>
      <x:c r="F20" s="81" t="str">
        <x:v>李卫丽</x:v>
      </x:c>
      <x:c r="G20" s="81" t="str">
        <x:v>103教学楼-103-206</x:v>
      </x:c>
      <x:c r="H20" s="81" t="str">
        <x:v>公共基础课程</x:v>
      </x:c>
      <x:c r="I20" s="120" t="n">
        <x:v>3</x:v>
      </x:c>
      <x:c r="J20" s="120" t="str">
        <x:v>排课已确认</x:v>
      </x:c>
      <x:c r="K20" s="81" t="str">
        <x:v>博弈论选课明细</x:v>
      </x:c>
      <x:c r="L20" s="166" t="str">
        <x:v>08:00–09:40</x:v>
      </x:c>
      <x:c r="M20" s="166" t="n">
        <x:v>2</x:v>
      </x:c>
      <x:c r="N20" s="161" t="n">
        <x:v>46359.333333333336</x:v>
      </x:c>
      <x:c r="O20" s="161" t="n">
        <x:v>46359.40277777778</x:v>
      </x:c>
      <x:c r="P20" s="166" t="str">
        <x:f>IF(O20&lt;=NOW(),"已完成",IF(N20&lt;=NOW(),"上课中","待上课"))</x:f>
        <x:v>待上课</x:v>
      </x:c>
      <x:c r="Q20" s="166" t="n">
        <x:f>IF(O20&lt;=NOW(),M20,0)</x:f>
        <x:v>0</x:v>
      </x:c>
    </x:row>
    <x:row r="21" ht="29" customHeight="1">
      <x:c r="A21" s="78" t="n">
        <x:v>46363</x:v>
      </x:c>
      <x:c r="B21" s="121" t="str">
        <x:v>周一</x:v>
      </x:c>
      <x:c r="C21" s="121" t="n">
        <x:v>15</x:v>
      </x:c>
      <x:c r="D21" s="121" t="str">
        <x:v>08–10</x:v>
      </x:c>
      <x:c r="E21" s="110" t="str">
        <x:v>智能计算前沿</x:v>
      </x:c>
      <x:c r="F21" s="56" t="str">
        <x:v>罗磊</x:v>
      </x:c>
      <x:c r="G21" s="56" t="str">
        <x:v>103教学楼-103-301</x:v>
      </x:c>
      <x:c r="H21" s="56" t="str">
        <x:v>专业课程</x:v>
      </x:c>
      <x:c r="I21" s="121"/>
      <x:c r="J21" s="124" t="str">
        <x:v>排课已确认</x:v>
      </x:c>
      <x:c r="K21" s="56" t="str">
        <x:v>我的课表截图；教室由用户补充确认</x:v>
      </x:c>
      <x:c r="L21" s="166" t="str">
        <x:v>19:40–22:15</x:v>
      </x:c>
      <x:c r="M21" s="166" t="n">
        <x:v>3</x:v>
      </x:c>
      <x:c r="N21" s="161" t="n">
        <x:v>46363.819444444445</x:v>
      </x:c>
      <x:c r="O21" s="161" t="n">
        <x:v>46363.927083333336</x:v>
      </x:c>
      <x:c r="P21" s="166" t="str">
        <x:f>IF(O21&lt;=NOW(),"已完成",IF(N21&lt;=NOW(),"上课中","待上课"))</x:f>
        <x:v>待上课</x:v>
      </x:c>
      <x:c r="Q21" s="166" t="n">
        <x:f>IF(O21&lt;=NOW(),M21,0)</x:f>
        <x:v>0</x:v>
      </x:c>
    </x:row>
    <x:row r="22" ht="29" customHeight="1">
      <x:c r="A22" s="80" t="n">
        <x:v>46364</x:v>
      </x:c>
      <x:c r="B22" s="120" t="str">
        <x:v>周二</x:v>
      </x:c>
      <x:c r="C22" s="120" t="n">
        <x:v>15</x:v>
      </x:c>
      <x:c r="D22" s="120" t="str">
        <x:v>01–02</x:v>
      </x:c>
      <x:c r="E22" s="98" t="str">
        <x:v>博弈论</x:v>
      </x:c>
      <x:c r="F22" s="81" t="str">
        <x:v>李卫丽</x:v>
      </x:c>
      <x:c r="G22" s="81" t="str">
        <x:v>103教学楼-103-206</x:v>
      </x:c>
      <x:c r="H22" s="81" t="str">
        <x:v>公共基础课程</x:v>
      </x:c>
      <x:c r="I22" s="120" t="n">
        <x:v>3</x:v>
      </x:c>
      <x:c r="J22" s="120" t="str">
        <x:v>排课已确认</x:v>
      </x:c>
      <x:c r="K22" s="81" t="str">
        <x:v>博弈论选课明细</x:v>
      </x:c>
      <x:c r="L22" s="166" t="str">
        <x:v>08:00–09:40</x:v>
      </x:c>
      <x:c r="M22" s="166" t="n">
        <x:v>2</x:v>
      </x:c>
      <x:c r="N22" s="161" t="n">
        <x:v>46364.333333333336</x:v>
      </x:c>
      <x:c r="O22" s="161" t="n">
        <x:v>46364.40277777778</x:v>
      </x:c>
      <x:c r="P22" s="166" t="str">
        <x:f>IF(O22&lt;=NOW(),"已完成",IF(N22&lt;=NOW(),"上课中","待上课"))</x:f>
        <x:v>待上课</x:v>
      </x:c>
      <x:c r="Q22" s="166" t="n">
        <x:f>IF(O22&lt;=NOW(),M22,0)</x:f>
        <x:v>0</x:v>
      </x:c>
    </x:row>
    <x:row r="23" ht="29" customHeight="1">
      <x:c r="A23" s="78" t="n">
        <x:v>46364</x:v>
      </x:c>
      <x:c r="B23" s="121" t="str">
        <x:v>周二</x:v>
      </x:c>
      <x:c r="C23" s="121" t="n">
        <x:v>15</x:v>
      </x:c>
      <x:c r="D23" s="121" t="str">
        <x:v>05–07</x:v>
      </x:c>
      <x:c r="E23" s="114" t="str">
        <x:v>智能集群系统</x:v>
      </x:c>
      <x:c r="F23" s="56" t="str">
        <x:v>相晓嘉</x:v>
      </x:c>
      <x:c r="G23" s="56" t="str">
        <x:v>103教学楼-103-307</x:v>
      </x:c>
      <x:c r="H23" s="56" t="str">
        <x:v>专业课程</x:v>
      </x:c>
      <x:c r="I23" s="121" t="n">
        <x:v>1</x:v>
      </x:c>
      <x:c r="J23" s="121" t="str">
        <x:v>排课已确认</x:v>
      </x:c>
      <x:c r="K23" s="56" t="str">
        <x:v>智能集群系统选课明细</x:v>
      </x:c>
      <x:c r="L23" s="166" t="str">
        <x:v>14:30–17:00</x:v>
      </x:c>
      <x:c r="M23" s="166" t="n">
        <x:v>3</x:v>
      </x:c>
      <x:c r="N23" s="161" t="n">
        <x:v>46364.604166666664</x:v>
      </x:c>
      <x:c r="O23" s="161" t="n">
        <x:v>46364.708333333336</x:v>
      </x:c>
      <x:c r="P23" s="166" t="str">
        <x:f>IF(O23&lt;=NOW(),"已完成",IF(N23&lt;=NOW(),"上课中","待上课"))</x:f>
        <x:v>待上课</x:v>
      </x:c>
      <x:c r="Q23" s="166" t="n">
        <x:f>IF(O23&lt;=NOW(),M23,0)</x:f>
        <x:v>0</x:v>
      </x:c>
    </x:row>
    <x:row r="24" ht="29" customHeight="1">
      <x:c r="A24" s="80" t="n">
        <x:v>46364</x:v>
      </x:c>
      <x:c r="B24" s="120" t="str">
        <x:v>周二</x:v>
      </x:c>
      <x:c r="C24" s="120" t="n">
        <x:v>15</x:v>
      </x:c>
      <x:c r="D24" s="120" t="str">
        <x:v>08–10</x:v>
      </x:c>
      <x:c r="E24" s="102" t="str">
        <x:v>风险分析与管理</x:v>
      </x:c>
      <x:c r="F24" s="81" t="str">
        <x:v>葛冰峰</x:v>
      </x:c>
      <x:c r="G24" s="81" t="str">
        <x:v>101教学楼-101-215</x:v>
      </x:c>
      <x:c r="H24" s="81" t="str">
        <x:v>专业课程</x:v>
      </x:c>
      <x:c r="I24" s="120" t="n">
        <x:v>2</x:v>
      </x:c>
      <x:c r="J24" s="120" t="str">
        <x:v>排课已确认</x:v>
      </x:c>
      <x:c r="K24" s="81" t="str">
        <x:v>风险分析与管理选课明细</x:v>
      </x:c>
      <x:c r="L24" s="166" t="str">
        <x:v>19:40–22:15</x:v>
      </x:c>
      <x:c r="M24" s="166" t="n">
        <x:v>3</x:v>
      </x:c>
      <x:c r="N24" s="161" t="n">
        <x:v>46364.819444444445</x:v>
      </x:c>
      <x:c r="O24" s="161" t="n">
        <x:v>46364.927083333336</x:v>
      </x:c>
      <x:c r="P24" s="166" t="str">
        <x:f>IF(O24&lt;=NOW(),"已完成",IF(N24&lt;=NOW(),"上课中","待上课"))</x:f>
        <x:v>待上课</x:v>
      </x:c>
      <x:c r="Q24" s="166" t="n">
        <x:f>IF(O24&lt;=NOW(),M24,0)</x:f>
        <x:v>0</x:v>
      </x:c>
    </x:row>
    <x:row r="25" ht="29" customHeight="1">
      <x:c r="A25" s="78" t="n">
        <x:v>46365</x:v>
      </x:c>
      <x:c r="B25" s="121" t="str">
        <x:v>周三</x:v>
      </x:c>
      <x:c r="C25" s="121" t="n">
        <x:v>15</x:v>
      </x:c>
      <x:c r="D25" s="121" t="str">
        <x:v>05–07</x:v>
      </x:c>
      <x:c r="E25" s="106" t="str">
        <x:v>风险分析与管理</x:v>
      </x:c>
      <x:c r="F25" s="56" t="str">
        <x:v>葛冰峰</x:v>
      </x:c>
      <x:c r="G25" s="56" t="str">
        <x:v>101教学楼-101-215</x:v>
      </x:c>
      <x:c r="H25" s="56" t="str">
        <x:v>专业课程</x:v>
      </x:c>
      <x:c r="I25" s="121" t="n">
        <x:v>2</x:v>
      </x:c>
      <x:c r="J25" s="121" t="str">
        <x:v>排课已确认</x:v>
      </x:c>
      <x:c r="K25" s="56" t="str">
        <x:v>风险分析与管理选课明细</x:v>
      </x:c>
      <x:c r="L25" s="166" t="str">
        <x:v>14:30–17:00</x:v>
      </x:c>
      <x:c r="M25" s="166" t="n">
        <x:v>3</x:v>
      </x:c>
      <x:c r="N25" s="161" t="n">
        <x:v>46365.604166666664</x:v>
      </x:c>
      <x:c r="O25" s="161" t="n">
        <x:v>46365.708333333336</x:v>
      </x:c>
      <x:c r="P25" s="166" t="str">
        <x:f>IF(O25&lt;=NOW(),"已完成",IF(N25&lt;=NOW(),"上课中","待上课"))</x:f>
        <x:v>待上课</x:v>
      </x:c>
      <x:c r="Q25" s="166" t="n">
        <x:f>IF(O25&lt;=NOW(),M25,0)</x:f>
        <x:v>0</x:v>
      </x:c>
    </x:row>
    <x:row r="26" ht="29" customHeight="1">
      <x:c r="A26" s="80" t="n">
        <x:v>46366</x:v>
      </x:c>
      <x:c r="B26" s="120" t="str">
        <x:v>周四</x:v>
      </x:c>
      <x:c r="C26" s="120" t="n">
        <x:v>15</x:v>
      </x:c>
      <x:c r="D26" s="120" t="str">
        <x:v>01–02</x:v>
      </x:c>
      <x:c r="E26" s="98" t="str">
        <x:v>博弈论</x:v>
      </x:c>
      <x:c r="F26" s="81" t="str">
        <x:v>李卫丽</x:v>
      </x:c>
      <x:c r="G26" s="81" t="str">
        <x:v>103教学楼-103-206</x:v>
      </x:c>
      <x:c r="H26" s="81" t="str">
        <x:v>公共基础课程</x:v>
      </x:c>
      <x:c r="I26" s="120" t="n">
        <x:v>3</x:v>
      </x:c>
      <x:c r="J26" s="120" t="str">
        <x:v>排课已确认</x:v>
      </x:c>
      <x:c r="K26" s="81" t="str">
        <x:v>博弈论选课明细</x:v>
      </x:c>
      <x:c r="L26" s="166" t="str">
        <x:v>08:00–09:40</x:v>
      </x:c>
      <x:c r="M26" s="166" t="n">
        <x:v>2</x:v>
      </x:c>
      <x:c r="N26" s="161" t="n">
        <x:v>46366.333333333336</x:v>
      </x:c>
      <x:c r="O26" s="161" t="n">
        <x:v>46366.40277777778</x:v>
      </x:c>
      <x:c r="P26" s="166" t="str">
        <x:f>IF(O26&lt;=NOW(),"已完成",IF(N26&lt;=NOW(),"上课中","待上课"))</x:f>
        <x:v>待上课</x:v>
      </x:c>
      <x:c r="Q26" s="166" t="n">
        <x:f>IF(O26&lt;=NOW(),M26,0)</x:f>
        <x:v>0</x:v>
      </x:c>
    </x:row>
    <x:row r="27" ht="29" customHeight="1">
      <x:c r="A27" s="78" t="n">
        <x:v>46370</x:v>
      </x:c>
      <x:c r="B27" s="121" t="str">
        <x:v>周一</x:v>
      </x:c>
      <x:c r="C27" s="121" t="n">
        <x:v>16</x:v>
      </x:c>
      <x:c r="D27" s="121" t="str">
        <x:v>08–10</x:v>
      </x:c>
      <x:c r="E27" s="110" t="str">
        <x:v>智能计算前沿</x:v>
      </x:c>
      <x:c r="F27" s="56" t="str">
        <x:v>罗磊</x:v>
      </x:c>
      <x:c r="G27" s="56" t="str">
        <x:v>103教学楼-103-301</x:v>
      </x:c>
      <x:c r="H27" s="56" t="str">
        <x:v>专业课程</x:v>
      </x:c>
      <x:c r="I27" s="121"/>
      <x:c r="J27" s="124" t="str">
        <x:v>排课已确认</x:v>
      </x:c>
      <x:c r="K27" s="56" t="str">
        <x:v>我的课表截图；教室由用户补充确认</x:v>
      </x:c>
      <x:c r="L27" s="166" t="str">
        <x:v>19:40–22:15</x:v>
      </x:c>
      <x:c r="M27" s="166" t="n">
        <x:v>3</x:v>
      </x:c>
      <x:c r="N27" s="161" t="n">
        <x:v>46370.819444444445</x:v>
      </x:c>
      <x:c r="O27" s="161" t="n">
        <x:v>46370.927083333336</x:v>
      </x:c>
      <x:c r="P27" s="166" t="str">
        <x:f>IF(O27&lt;=NOW(),"已完成",IF(N27&lt;=NOW(),"上课中","待上课"))</x:f>
        <x:v>待上课</x:v>
      </x:c>
      <x:c r="Q27" s="166" t="n">
        <x:f>IF(O27&lt;=NOW(),M27,0)</x:f>
        <x:v>0</x:v>
      </x:c>
    </x:row>
    <x:row r="28" ht="29" customHeight="1">
      <x:c r="A28" s="80" t="n">
        <x:v>46371</x:v>
      </x:c>
      <x:c r="B28" s="120" t="str">
        <x:v>周二</x:v>
      </x:c>
      <x:c r="C28" s="120" t="n">
        <x:v>16</x:v>
      </x:c>
      <x:c r="D28" s="120" t="str">
        <x:v>01–02</x:v>
      </x:c>
      <x:c r="E28" s="98" t="str">
        <x:v>博弈论</x:v>
      </x:c>
      <x:c r="F28" s="81" t="str">
        <x:v>李卫丽</x:v>
      </x:c>
      <x:c r="G28" s="81" t="str">
        <x:v>103教学楼-103-206</x:v>
      </x:c>
      <x:c r="H28" s="81" t="str">
        <x:v>公共基础课程</x:v>
      </x:c>
      <x:c r="I28" s="120" t="n">
        <x:v>3</x:v>
      </x:c>
      <x:c r="J28" s="120" t="str">
        <x:v>排课已确认</x:v>
      </x:c>
      <x:c r="K28" s="81" t="str">
        <x:v>博弈论选课明细</x:v>
      </x:c>
      <x:c r="L28" s="166" t="str">
        <x:v>08:00–09:40</x:v>
      </x:c>
      <x:c r="M28" s="166" t="n">
        <x:v>2</x:v>
      </x:c>
      <x:c r="N28" s="161" t="n">
        <x:v>46371.333333333336</x:v>
      </x:c>
      <x:c r="O28" s="161" t="n">
        <x:v>46371.40277777778</x:v>
      </x:c>
      <x:c r="P28" s="166" t="str">
        <x:f>IF(O28&lt;=NOW(),"已完成",IF(N28&lt;=NOW(),"上课中","待上课"))</x:f>
        <x:v>待上课</x:v>
      </x:c>
      <x:c r="Q28" s="166" t="n">
        <x:f>IF(O28&lt;=NOW(),M28,0)</x:f>
        <x:v>0</x:v>
      </x:c>
    </x:row>
    <x:row r="29" ht="29" customHeight="1">
      <x:c r="A29" s="78" t="n">
        <x:v>46371</x:v>
      </x:c>
      <x:c r="B29" s="121" t="str">
        <x:v>周二</x:v>
      </x:c>
      <x:c r="C29" s="121" t="n">
        <x:v>16</x:v>
      </x:c>
      <x:c r="D29" s="121" t="str">
        <x:v>05–07</x:v>
      </x:c>
      <x:c r="E29" s="114" t="str">
        <x:v>智能集群系统</x:v>
      </x:c>
      <x:c r="F29" s="56" t="str">
        <x:v>周晗</x:v>
      </x:c>
      <x:c r="G29" s="56" t="str">
        <x:v>103教学楼-103-307</x:v>
      </x:c>
      <x:c r="H29" s="56" t="str">
        <x:v>专业课程</x:v>
      </x:c>
      <x:c r="I29" s="121" t="n">
        <x:v>1</x:v>
      </x:c>
      <x:c r="J29" s="121" t="str">
        <x:v>排课已确认</x:v>
      </x:c>
      <x:c r="K29" s="56" t="str">
        <x:v>智能集群系统选课明细</x:v>
      </x:c>
      <x:c r="L29" s="166" t="str">
        <x:v>14:30–17:00</x:v>
      </x:c>
      <x:c r="M29" s="166" t="n">
        <x:v>3</x:v>
      </x:c>
      <x:c r="N29" s="161" t="n">
        <x:v>46371.604166666664</x:v>
      </x:c>
      <x:c r="O29" s="161" t="n">
        <x:v>46371.708333333336</x:v>
      </x:c>
      <x:c r="P29" s="166" t="str">
        <x:f>IF(O29&lt;=NOW(),"已完成",IF(N29&lt;=NOW(),"上课中","待上课"))</x:f>
        <x:v>待上课</x:v>
      </x:c>
      <x:c r="Q29" s="166" t="n">
        <x:f>IF(O29&lt;=NOW(),M29,0)</x:f>
        <x:v>0</x:v>
      </x:c>
    </x:row>
    <x:row r="30" ht="29" customHeight="1">
      <x:c r="A30" s="80" t="n">
        <x:v>46371</x:v>
      </x:c>
      <x:c r="B30" s="120" t="str">
        <x:v>周二</x:v>
      </x:c>
      <x:c r="C30" s="120" t="n">
        <x:v>16</x:v>
      </x:c>
      <x:c r="D30" s="120" t="str">
        <x:v>08–10</x:v>
      </x:c>
      <x:c r="E30" s="102" t="str">
        <x:v>风险分析与管理</x:v>
      </x:c>
      <x:c r="F30" s="81" t="str">
        <x:v>葛冰峰</x:v>
      </x:c>
      <x:c r="G30" s="81" t="str">
        <x:v>101教学楼-101-215</x:v>
      </x:c>
      <x:c r="H30" s="81" t="str">
        <x:v>专业课程</x:v>
      </x:c>
      <x:c r="I30" s="120" t="n">
        <x:v>2</x:v>
      </x:c>
      <x:c r="J30" s="120" t="str">
        <x:v>排课已确认</x:v>
      </x:c>
      <x:c r="K30" s="81" t="str">
        <x:v>风险分析与管理选课明细</x:v>
      </x:c>
      <x:c r="L30" s="166" t="str">
        <x:v>19:40–22:15</x:v>
      </x:c>
      <x:c r="M30" s="166" t="n">
        <x:v>3</x:v>
      </x:c>
      <x:c r="N30" s="161" t="n">
        <x:v>46371.819444444445</x:v>
      </x:c>
      <x:c r="O30" s="161" t="n">
        <x:v>46371.927083333336</x:v>
      </x:c>
      <x:c r="P30" s="166" t="str">
        <x:f>IF(O30&lt;=NOW(),"已完成",IF(N30&lt;=NOW(),"上课中","待上课"))</x:f>
        <x:v>待上课</x:v>
      </x:c>
      <x:c r="Q30" s="166" t="n">
        <x:f>IF(O30&lt;=NOW(),M30,0)</x:f>
        <x:v>0</x:v>
      </x:c>
    </x:row>
    <x:row r="31" ht="29" customHeight="1">
      <x:c r="A31" s="78" t="n">
        <x:v>46372</x:v>
      </x:c>
      <x:c r="B31" s="121" t="str">
        <x:v>周三</x:v>
      </x:c>
      <x:c r="C31" s="121" t="n">
        <x:v>16</x:v>
      </x:c>
      <x:c r="D31" s="121" t="str">
        <x:v>05–07</x:v>
      </x:c>
      <x:c r="E31" s="106" t="str">
        <x:v>风险分析与管理</x:v>
      </x:c>
      <x:c r="F31" s="56" t="str">
        <x:v>葛冰峰</x:v>
      </x:c>
      <x:c r="G31" s="56" t="str">
        <x:v>101教学楼-101-215</x:v>
      </x:c>
      <x:c r="H31" s="56" t="str">
        <x:v>专业课程</x:v>
      </x:c>
      <x:c r="I31" s="121" t="n">
        <x:v>2</x:v>
      </x:c>
      <x:c r="J31" s="121" t="str">
        <x:v>排课已确认</x:v>
      </x:c>
      <x:c r="K31" s="56" t="str">
        <x:v>风险分析与管理选课明细</x:v>
      </x:c>
      <x:c r="L31" s="166" t="str">
        <x:v>14:30–17:00</x:v>
      </x:c>
      <x:c r="M31" s="166" t="n">
        <x:v>3</x:v>
      </x:c>
      <x:c r="N31" s="161" t="n">
        <x:v>46372.604166666664</x:v>
      </x:c>
      <x:c r="O31" s="161" t="n">
        <x:v>46372.708333333336</x:v>
      </x:c>
      <x:c r="P31" s="166" t="str">
        <x:f>IF(O31&lt;=NOW(),"已完成",IF(N31&lt;=NOW(),"上课中","待上课"))</x:f>
        <x:v>待上课</x:v>
      </x:c>
      <x:c r="Q31" s="166" t="n">
        <x:f>IF(O31&lt;=NOW(),M31,0)</x:f>
        <x:v>0</x:v>
      </x:c>
    </x:row>
    <x:row r="32" ht="29" customHeight="1">
      <x:c r="A32" s="80" t="n">
        <x:v>46373</x:v>
      </x:c>
      <x:c r="B32" s="120" t="str">
        <x:v>周四</x:v>
      </x:c>
      <x:c r="C32" s="120" t="n">
        <x:v>16</x:v>
      </x:c>
      <x:c r="D32" s="120" t="str">
        <x:v>01–02</x:v>
      </x:c>
      <x:c r="E32" s="98" t="str">
        <x:v>博弈论</x:v>
      </x:c>
      <x:c r="F32" s="81" t="str">
        <x:v>李卫丽</x:v>
      </x:c>
      <x:c r="G32" s="81" t="str">
        <x:v>103教学楼-103-206</x:v>
      </x:c>
      <x:c r="H32" s="81" t="str">
        <x:v>公共基础课程</x:v>
      </x:c>
      <x:c r="I32" s="120" t="n">
        <x:v>3</x:v>
      </x:c>
      <x:c r="J32" s="120" t="str">
        <x:v>排课已确认</x:v>
      </x:c>
      <x:c r="K32" s="81" t="str">
        <x:v>博弈论选课明细</x:v>
      </x:c>
      <x:c r="L32" s="166" t="str">
        <x:v>08:00–09:40</x:v>
      </x:c>
      <x:c r="M32" s="166" t="n">
        <x:v>2</x:v>
      </x:c>
      <x:c r="N32" s="161" t="n">
        <x:v>46373.333333333336</x:v>
      </x:c>
      <x:c r="O32" s="161" t="n">
        <x:v>46373.40277777778</x:v>
      </x:c>
      <x:c r="P32" s="166" t="str">
        <x:f>IF(O32&lt;=NOW(),"已完成",IF(N32&lt;=NOW(),"上课中","待上课"))</x:f>
        <x:v>待上课</x:v>
      </x:c>
      <x:c r="Q32" s="166" t="n">
        <x:f>IF(O32&lt;=NOW(),M32,0)</x:f>
        <x:v>0</x:v>
      </x:c>
    </x:row>
    <x:row r="33" ht="29" customHeight="1">
      <x:c r="A33" s="78" t="n">
        <x:v>46377</x:v>
      </x:c>
      <x:c r="B33" s="121" t="str">
        <x:v>周一</x:v>
      </x:c>
      <x:c r="C33" s="121" t="n">
        <x:v>17</x:v>
      </x:c>
      <x:c r="D33" s="121" t="str">
        <x:v>08–10</x:v>
      </x:c>
      <x:c r="E33" s="110" t="str">
        <x:v>智能计算前沿</x:v>
      </x:c>
      <x:c r="F33" s="56" t="str">
        <x:v>罗磊</x:v>
      </x:c>
      <x:c r="G33" s="56" t="str">
        <x:v>103教学楼-103-301</x:v>
      </x:c>
      <x:c r="H33" s="56" t="str">
        <x:v>专业课程</x:v>
      </x:c>
      <x:c r="I33" s="121"/>
      <x:c r="J33" s="124" t="str">
        <x:v>排课已确认</x:v>
      </x:c>
      <x:c r="K33" s="56" t="str">
        <x:v>我的课表截图；教室由用户补充确认</x:v>
      </x:c>
      <x:c r="L33" s="166" t="str">
        <x:v>19:40–22:15</x:v>
      </x:c>
      <x:c r="M33" s="166" t="n">
        <x:v>3</x:v>
      </x:c>
      <x:c r="N33" s="161" t="n">
        <x:v>46377.819444444445</x:v>
      </x:c>
      <x:c r="O33" s="161" t="n">
        <x:v>46377.927083333336</x:v>
      </x:c>
      <x:c r="P33" s="166" t="str">
        <x:f>IF(O33&lt;=NOW(),"已完成",IF(N33&lt;=NOW(),"上课中","待上课"))</x:f>
        <x:v>待上课</x:v>
      </x:c>
      <x:c r="Q33" s="166" t="n">
        <x:f>IF(O33&lt;=NOW(),M33,0)</x:f>
        <x:v>0</x:v>
      </x:c>
    </x:row>
    <x:row r="34" ht="29" customHeight="1">
      <x:c r="A34" s="80" t="n">
        <x:v>46378</x:v>
      </x:c>
      <x:c r="B34" s="120" t="str">
        <x:v>周二</x:v>
      </x:c>
      <x:c r="C34" s="120" t="n">
        <x:v>17</x:v>
      </x:c>
      <x:c r="D34" s="120" t="str">
        <x:v>01–02</x:v>
      </x:c>
      <x:c r="E34" s="98" t="str">
        <x:v>博弈论</x:v>
      </x:c>
      <x:c r="F34" s="81" t="str">
        <x:v>周文</x:v>
      </x:c>
      <x:c r="G34" s="81" t="str">
        <x:v>103教学楼-103-206</x:v>
      </x:c>
      <x:c r="H34" s="81" t="str">
        <x:v>公共基础课程</x:v>
      </x:c>
      <x:c r="I34" s="120" t="n">
        <x:v>3</x:v>
      </x:c>
      <x:c r="J34" s="120" t="str">
        <x:v>排课已确认</x:v>
      </x:c>
      <x:c r="K34" s="81" t="str">
        <x:v>博弈论选课明细</x:v>
      </x:c>
      <x:c r="L34" s="166" t="str">
        <x:v>08:00–09:40</x:v>
      </x:c>
      <x:c r="M34" s="166" t="n">
        <x:v>2</x:v>
      </x:c>
      <x:c r="N34" s="161" t="n">
        <x:v>46378.333333333336</x:v>
      </x:c>
      <x:c r="O34" s="161" t="n">
        <x:v>46378.40277777778</x:v>
      </x:c>
      <x:c r="P34" s="166" t="str">
        <x:f>IF(O34&lt;=NOW(),"已完成",IF(N34&lt;=NOW(),"上课中","待上课"))</x:f>
        <x:v>待上课</x:v>
      </x:c>
      <x:c r="Q34" s="166" t="n">
        <x:f>IF(O34&lt;=NOW(),M34,0)</x:f>
        <x:v>0</x:v>
      </x:c>
    </x:row>
    <x:row r="35" ht="29" customHeight="1">
      <x:c r="A35" s="78" t="n">
        <x:v>46378</x:v>
      </x:c>
      <x:c r="B35" s="121" t="str">
        <x:v>周二</x:v>
      </x:c>
      <x:c r="C35" s="121" t="n">
        <x:v>17</x:v>
      </x:c>
      <x:c r="D35" s="121" t="str">
        <x:v>05–07</x:v>
      </x:c>
      <x:c r="E35" s="114" t="str">
        <x:v>智能集群系统</x:v>
      </x:c>
      <x:c r="F35" s="56" t="str">
        <x:v>丛一睿</x:v>
      </x:c>
      <x:c r="G35" s="56" t="str">
        <x:v>103教学楼-103-307</x:v>
      </x:c>
      <x:c r="H35" s="56" t="str">
        <x:v>专业课程</x:v>
      </x:c>
      <x:c r="I35" s="121" t="n">
        <x:v>1</x:v>
      </x:c>
      <x:c r="J35" s="121" t="str">
        <x:v>排课已确认</x:v>
      </x:c>
      <x:c r="K35" s="56" t="str">
        <x:v>智能集群系统选课明细</x:v>
      </x:c>
      <x:c r="L35" s="166" t="str">
        <x:v>14:30–17:00</x:v>
      </x:c>
      <x:c r="M35" s="166" t="n">
        <x:v>3</x:v>
      </x:c>
      <x:c r="N35" s="161" t="n">
        <x:v>46378.604166666664</x:v>
      </x:c>
      <x:c r="O35" s="161" t="n">
        <x:v>46378.708333333336</x:v>
      </x:c>
      <x:c r="P35" s="166" t="str">
        <x:f>IF(O35&lt;=NOW(),"已完成",IF(N35&lt;=NOW(),"上课中","待上课"))</x:f>
        <x:v>待上课</x:v>
      </x:c>
      <x:c r="Q35" s="166" t="n">
        <x:f>IF(O35&lt;=NOW(),M35,0)</x:f>
        <x:v>0</x:v>
      </x:c>
    </x:row>
    <x:row r="36" ht="29" customHeight="1">
      <x:c r="A36" s="80" t="n">
        <x:v>46378</x:v>
      </x:c>
      <x:c r="B36" s="120" t="str">
        <x:v>周二</x:v>
      </x:c>
      <x:c r="C36" s="120" t="n">
        <x:v>17</x:v>
      </x:c>
      <x:c r="D36" s="120" t="str">
        <x:v>08–10</x:v>
      </x:c>
      <x:c r="E36" s="102" t="str">
        <x:v>风险分析与管理</x:v>
      </x:c>
      <x:c r="F36" s="81" t="str">
        <x:v>葛冰峰</x:v>
      </x:c>
      <x:c r="G36" s="81" t="str">
        <x:v>101教学楼-101-215</x:v>
      </x:c>
      <x:c r="H36" s="81" t="str">
        <x:v>专业课程</x:v>
      </x:c>
      <x:c r="I36" s="120" t="n">
        <x:v>2</x:v>
      </x:c>
      <x:c r="J36" s="120" t="str">
        <x:v>排课已确认</x:v>
      </x:c>
      <x:c r="K36" s="81" t="str">
        <x:v>风险分析与管理选课明细</x:v>
      </x:c>
      <x:c r="L36" s="166" t="str">
        <x:v>19:40–22:15</x:v>
      </x:c>
      <x:c r="M36" s="166" t="n">
        <x:v>3</x:v>
      </x:c>
      <x:c r="N36" s="161" t="n">
        <x:v>46378.819444444445</x:v>
      </x:c>
      <x:c r="O36" s="161" t="n">
        <x:v>46378.927083333336</x:v>
      </x:c>
      <x:c r="P36" s="166" t="str">
        <x:f>IF(O36&lt;=NOW(),"已完成",IF(N36&lt;=NOW(),"上课中","待上课"))</x:f>
        <x:v>待上课</x:v>
      </x:c>
      <x:c r="Q36" s="166" t="n">
        <x:f>IF(O36&lt;=NOW(),M36,0)</x:f>
        <x:v>0</x:v>
      </x:c>
    </x:row>
    <x:row r="37" ht="29" customHeight="1">
      <x:c r="A37" s="78" t="n">
        <x:v>46379</x:v>
      </x:c>
      <x:c r="B37" s="121" t="str">
        <x:v>周三</x:v>
      </x:c>
      <x:c r="C37" s="121" t="n">
        <x:v>17</x:v>
      </x:c>
      <x:c r="D37" s="121" t="str">
        <x:v>05–07</x:v>
      </x:c>
      <x:c r="E37" s="106" t="str">
        <x:v>风险分析与管理</x:v>
      </x:c>
      <x:c r="F37" s="56" t="str">
        <x:v>于海跃</x:v>
      </x:c>
      <x:c r="G37" s="56" t="str">
        <x:v>101教学楼-101-215</x:v>
      </x:c>
      <x:c r="H37" s="56" t="str">
        <x:v>专业课程</x:v>
      </x:c>
      <x:c r="I37" s="121" t="n">
        <x:v>2</x:v>
      </x:c>
      <x:c r="J37" s="121" t="str">
        <x:v>排课已确认</x:v>
      </x:c>
      <x:c r="K37" s="56" t="str">
        <x:v>风险分析与管理选课明细</x:v>
      </x:c>
      <x:c r="L37" s="166" t="str">
        <x:v>14:30–17:00</x:v>
      </x:c>
      <x:c r="M37" s="166" t="n">
        <x:v>3</x:v>
      </x:c>
      <x:c r="N37" s="161" t="n">
        <x:v>46379.604166666664</x:v>
      </x:c>
      <x:c r="O37" s="161" t="n">
        <x:v>46379.708333333336</x:v>
      </x:c>
      <x:c r="P37" s="166" t="str">
        <x:f>IF(O37&lt;=NOW(),"已完成",IF(N37&lt;=NOW(),"上课中","待上课"))</x:f>
        <x:v>待上课</x:v>
      </x:c>
      <x:c r="Q37" s="166" t="n">
        <x:f>IF(O37&lt;=NOW(),M37,0)</x:f>
        <x:v>0</x:v>
      </x:c>
    </x:row>
    <x:row r="38" ht="29" customHeight="1">
      <x:c r="A38" s="80" t="n">
        <x:v>46380</x:v>
      </x:c>
      <x:c r="B38" s="120" t="str">
        <x:v>周四</x:v>
      </x:c>
      <x:c r="C38" s="120" t="n">
        <x:v>17</x:v>
      </x:c>
      <x:c r="D38" s="120" t="str">
        <x:v>01–02</x:v>
      </x:c>
      <x:c r="E38" s="98" t="str">
        <x:v>博弈论</x:v>
      </x:c>
      <x:c r="F38" s="81" t="str">
        <x:v>周文</x:v>
      </x:c>
      <x:c r="G38" s="81" t="str">
        <x:v>103教学楼-103-206</x:v>
      </x:c>
      <x:c r="H38" s="81" t="str">
        <x:v>公共基础课程</x:v>
      </x:c>
      <x:c r="I38" s="120" t="n">
        <x:v>3</x:v>
      </x:c>
      <x:c r="J38" s="120" t="str">
        <x:v>排课已确认</x:v>
      </x:c>
      <x:c r="K38" s="81" t="str">
        <x:v>博弈论选课明细</x:v>
      </x:c>
      <x:c r="L38" s="166" t="str">
        <x:v>08:00–09:40</x:v>
      </x:c>
      <x:c r="M38" s="166" t="n">
        <x:v>2</x:v>
      </x:c>
      <x:c r="N38" s="161" t="n">
        <x:v>46380.333333333336</x:v>
      </x:c>
      <x:c r="O38" s="161" t="n">
        <x:v>46380.40277777778</x:v>
      </x:c>
      <x:c r="P38" s="166" t="str">
        <x:f>IF(O38&lt;=NOW(),"已完成",IF(N38&lt;=NOW(),"上课中","待上课"))</x:f>
        <x:v>待上课</x:v>
      </x:c>
      <x:c r="Q38" s="166" t="n">
        <x:f>IF(O38&lt;=NOW(),M38,0)</x:f>
        <x:v>0</x:v>
      </x:c>
    </x:row>
    <x:row r="39" ht="29" customHeight="1">
      <x:c r="A39" s="78" t="n">
        <x:v>46384</x:v>
      </x:c>
      <x:c r="B39" s="121" t="str">
        <x:v>周一</x:v>
      </x:c>
      <x:c r="C39" s="121" t="n">
        <x:v>18</x:v>
      </x:c>
      <x:c r="D39" s="121" t="str">
        <x:v>08–10</x:v>
      </x:c>
      <x:c r="E39" s="110" t="str">
        <x:v>智能计算前沿</x:v>
      </x:c>
      <x:c r="F39" s="56" t="str">
        <x:v>罗磊</x:v>
      </x:c>
      <x:c r="G39" s="56" t="str">
        <x:v>103教学楼-103-301</x:v>
      </x:c>
      <x:c r="H39" s="56" t="str">
        <x:v>专业课程</x:v>
      </x:c>
      <x:c r="I39" s="121"/>
      <x:c r="J39" s="124" t="str">
        <x:v>排课已确认</x:v>
      </x:c>
      <x:c r="K39" s="56" t="str">
        <x:v>我的课表截图；教室由用户补充确认</x:v>
      </x:c>
      <x:c r="L39" s="166" t="str">
        <x:v>19:40–22:15</x:v>
      </x:c>
      <x:c r="M39" s="166" t="n">
        <x:v>3</x:v>
      </x:c>
      <x:c r="N39" s="161" t="n">
        <x:v>46384.819444444445</x:v>
      </x:c>
      <x:c r="O39" s="161" t="n">
        <x:v>46384.927083333336</x:v>
      </x:c>
      <x:c r="P39" s="166" t="str">
        <x:f>IF(O39&lt;=NOW(),"已完成",IF(N39&lt;=NOW(),"上课中","待上课"))</x:f>
        <x:v>待上课</x:v>
      </x:c>
      <x:c r="Q39" s="166" t="n">
        <x:f>IF(O39&lt;=NOW(),M39,0)</x:f>
        <x:v>0</x:v>
      </x:c>
    </x:row>
    <x:row r="40" ht="29" customHeight="1">
      <x:c r="A40" s="80" t="n">
        <x:v>46385</x:v>
      </x:c>
      <x:c r="B40" s="120" t="str">
        <x:v>周二</x:v>
      </x:c>
      <x:c r="C40" s="120" t="n">
        <x:v>18</x:v>
      </x:c>
      <x:c r="D40" s="120" t="str">
        <x:v>01–02</x:v>
      </x:c>
      <x:c r="E40" s="98" t="str">
        <x:v>博弈论</x:v>
      </x:c>
      <x:c r="F40" s="81" t="str">
        <x:v>周文</x:v>
      </x:c>
      <x:c r="G40" s="81" t="str">
        <x:v>103教学楼-103-206</x:v>
      </x:c>
      <x:c r="H40" s="81" t="str">
        <x:v>公共基础课程</x:v>
      </x:c>
      <x:c r="I40" s="120" t="n">
        <x:v>3</x:v>
      </x:c>
      <x:c r="J40" s="120" t="str">
        <x:v>排课已确认</x:v>
      </x:c>
      <x:c r="K40" s="81" t="str">
        <x:v>博弈论选课明细</x:v>
      </x:c>
      <x:c r="L40" s="166" t="str">
        <x:v>08:00–09:40</x:v>
      </x:c>
      <x:c r="M40" s="166" t="n">
        <x:v>2</x:v>
      </x:c>
      <x:c r="N40" s="161" t="n">
        <x:v>46385.333333333336</x:v>
      </x:c>
      <x:c r="O40" s="161" t="n">
        <x:v>46385.40277777778</x:v>
      </x:c>
      <x:c r="P40" s="166" t="str">
        <x:f>IF(O40&lt;=NOW(),"已完成",IF(N40&lt;=NOW(),"上课中","待上课"))</x:f>
        <x:v>待上课</x:v>
      </x:c>
      <x:c r="Q40" s="166" t="n">
        <x:f>IF(O40&lt;=NOW(),M40,0)</x:f>
        <x:v>0</x:v>
      </x:c>
    </x:row>
    <x:row r="41" ht="29" customHeight="1">
      <x:c r="A41" s="78" t="n">
        <x:v>46385</x:v>
      </x:c>
      <x:c r="B41" s="121" t="str">
        <x:v>周二</x:v>
      </x:c>
      <x:c r="C41" s="121" t="n">
        <x:v>18</x:v>
      </x:c>
      <x:c r="D41" s="121" t="str">
        <x:v>05–07</x:v>
      </x:c>
      <x:c r="E41" s="114" t="str">
        <x:v>智能集群系统</x:v>
      </x:c>
      <x:c r="F41" s="56" t="str">
        <x:v>丛一睿</x:v>
      </x:c>
      <x:c r="G41" s="56" t="str">
        <x:v>103教学楼-103-307</x:v>
      </x:c>
      <x:c r="H41" s="56" t="str">
        <x:v>专业课程</x:v>
      </x:c>
      <x:c r="I41" s="121" t="n">
        <x:v>1</x:v>
      </x:c>
      <x:c r="J41" s="121" t="str">
        <x:v>排课已确认</x:v>
      </x:c>
      <x:c r="K41" s="56" t="str">
        <x:v>智能集群系统选课明细</x:v>
      </x:c>
      <x:c r="L41" s="166" t="str">
        <x:v>14:30–17:00</x:v>
      </x:c>
      <x:c r="M41" s="166" t="n">
        <x:v>3</x:v>
      </x:c>
      <x:c r="N41" s="161" t="n">
        <x:v>46385.604166666664</x:v>
      </x:c>
      <x:c r="O41" s="161" t="n">
        <x:v>46385.708333333336</x:v>
      </x:c>
      <x:c r="P41" s="166" t="str">
        <x:f>IF(O41&lt;=NOW(),"已完成",IF(N41&lt;=NOW(),"上课中","待上课"))</x:f>
        <x:v>待上课</x:v>
      </x:c>
      <x:c r="Q41" s="166" t="n">
        <x:f>IF(O41&lt;=NOW(),M41,0)</x:f>
        <x:v>0</x:v>
      </x:c>
    </x:row>
    <x:row r="42" ht="29" customHeight="1">
      <x:c r="A42" s="80" t="n">
        <x:v>46385</x:v>
      </x:c>
      <x:c r="B42" s="120" t="str">
        <x:v>周二</x:v>
      </x:c>
      <x:c r="C42" s="120" t="n">
        <x:v>18</x:v>
      </x:c>
      <x:c r="D42" s="120" t="str">
        <x:v>08–10</x:v>
      </x:c>
      <x:c r="E42" s="102" t="str">
        <x:v>风险分析与管理</x:v>
      </x:c>
      <x:c r="F42" s="81" t="str">
        <x:v>于海跃</x:v>
      </x:c>
      <x:c r="G42" s="81" t="str">
        <x:v>101教学楼-101-215</x:v>
      </x:c>
      <x:c r="H42" s="81" t="str">
        <x:v>专业课程</x:v>
      </x:c>
      <x:c r="I42" s="120" t="n">
        <x:v>2</x:v>
      </x:c>
      <x:c r="J42" s="120" t="str">
        <x:v>排课已确认</x:v>
      </x:c>
      <x:c r="K42" s="81" t="str">
        <x:v>风险分析与管理选课明细</x:v>
      </x:c>
      <x:c r="L42" s="166" t="str">
        <x:v>19:40–22:15</x:v>
      </x:c>
      <x:c r="M42" s="166" t="n">
        <x:v>3</x:v>
      </x:c>
      <x:c r="N42" s="161" t="n">
        <x:v>46385.819444444445</x:v>
      </x:c>
      <x:c r="O42" s="161" t="n">
        <x:v>46385.927083333336</x:v>
      </x:c>
      <x:c r="P42" s="166" t="str">
        <x:f>IF(O42&lt;=NOW(),"已完成",IF(N42&lt;=NOW(),"上课中","待上课"))</x:f>
        <x:v>待上课</x:v>
      </x:c>
      <x:c r="Q42" s="166" t="n">
        <x:f>IF(O42&lt;=NOW(),M42,0)</x:f>
        <x:v>0</x:v>
      </x:c>
    </x:row>
    <x:row r="43" ht="29" customHeight="1">
      <x:c r="A43" s="78" t="n">
        <x:v>46386</x:v>
      </x:c>
      <x:c r="B43" s="121" t="str">
        <x:v>周三</x:v>
      </x:c>
      <x:c r="C43" s="121" t="n">
        <x:v>18</x:v>
      </x:c>
      <x:c r="D43" s="121" t="str">
        <x:v>05–07</x:v>
      </x:c>
      <x:c r="E43" s="106" t="str">
        <x:v>风险分析与管理</x:v>
      </x:c>
      <x:c r="F43" s="56" t="str">
        <x:v>于海跃</x:v>
      </x:c>
      <x:c r="G43" s="56" t="str">
        <x:v>101教学楼-101-215</x:v>
      </x:c>
      <x:c r="H43" s="56" t="str">
        <x:v>专业课程</x:v>
      </x:c>
      <x:c r="I43" s="121" t="n">
        <x:v>2</x:v>
      </x:c>
      <x:c r="J43" s="121" t="str">
        <x:v>排课已确认</x:v>
      </x:c>
      <x:c r="K43" s="56" t="str">
        <x:v>风险分析与管理选课明细</x:v>
      </x:c>
      <x:c r="L43" s="166" t="str">
        <x:v>14:30–17:00</x:v>
      </x:c>
      <x:c r="M43" s="166" t="n">
        <x:v>3</x:v>
      </x:c>
      <x:c r="N43" s="161" t="n">
        <x:v>46386.604166666664</x:v>
      </x:c>
      <x:c r="O43" s="161" t="n">
        <x:v>46386.708333333336</x:v>
      </x:c>
      <x:c r="P43" s="166" t="str">
        <x:f>IF(O43&lt;=NOW(),"已完成",IF(N43&lt;=NOW(),"上课中","待上课"))</x:f>
        <x:v>待上课</x:v>
      </x:c>
      <x:c r="Q43" s="166" t="n">
        <x:f>IF(O43&lt;=NOW(),M43,0)</x:f>
        <x:v>0</x:v>
      </x:c>
    </x:row>
    <x:row r="44" ht="29" customHeight="1">
      <x:c r="A44" s="80" t="n">
        <x:v>46387</x:v>
      </x:c>
      <x:c r="B44" s="120" t="str">
        <x:v>周四</x:v>
      </x:c>
      <x:c r="C44" s="120" t="n">
        <x:v>18</x:v>
      </x:c>
      <x:c r="D44" s="120" t="str">
        <x:v>01–02</x:v>
      </x:c>
      <x:c r="E44" s="98" t="str">
        <x:v>博弈论</x:v>
      </x:c>
      <x:c r="F44" s="81" t="str">
        <x:v>周文</x:v>
      </x:c>
      <x:c r="G44" s="81" t="str">
        <x:v>103教学楼-103-206</x:v>
      </x:c>
      <x:c r="H44" s="81" t="str">
        <x:v>公共基础课程</x:v>
      </x:c>
      <x:c r="I44" s="120" t="n">
        <x:v>3</x:v>
      </x:c>
      <x:c r="J44" s="120" t="str">
        <x:v>排课已确认</x:v>
      </x:c>
      <x:c r="K44" s="81" t="str">
        <x:v>博弈论选课明细</x:v>
      </x:c>
      <x:c r="L44" s="166" t="str">
        <x:v>08:00–09:40</x:v>
      </x:c>
      <x:c r="M44" s="166" t="n">
        <x:v>2</x:v>
      </x:c>
      <x:c r="N44" s="161" t="n">
        <x:v>46387.333333333336</x:v>
      </x:c>
      <x:c r="O44" s="161" t="n">
        <x:v>46387.40277777778</x:v>
      </x:c>
      <x:c r="P44" s="166" t="str">
        <x:f>IF(O44&lt;=NOW(),"已完成",IF(N44&lt;=NOW(),"上课中","待上课"))</x:f>
        <x:v>待上课</x:v>
      </x:c>
      <x:c r="Q44" s="166" t="n">
        <x:f>IF(O44&lt;=NOW(),M44,0)</x:f>
        <x:v>0</x:v>
      </x:c>
    </x:row>
    <x:row r="45" ht="29" customHeight="1">
      <x:c r="A45" s="78" t="n">
        <x:v>46391</x:v>
      </x:c>
      <x:c r="B45" s="121" t="str">
        <x:v>周一</x:v>
      </x:c>
      <x:c r="C45" s="121" t="n">
        <x:v>19</x:v>
      </x:c>
      <x:c r="D45" s="121" t="str">
        <x:v>08–10</x:v>
      </x:c>
      <x:c r="E45" s="110" t="str">
        <x:v>智能计算前沿</x:v>
      </x:c>
      <x:c r="F45" s="56" t="str">
        <x:v>罗磊</x:v>
      </x:c>
      <x:c r="G45" s="56" t="str">
        <x:v>103教学楼-103-301</x:v>
      </x:c>
      <x:c r="H45" s="56" t="str">
        <x:v>专业课程</x:v>
      </x:c>
      <x:c r="I45" s="121"/>
      <x:c r="J45" s="124" t="str">
        <x:v>排课已确认</x:v>
      </x:c>
      <x:c r="K45" s="56" t="str">
        <x:v>我的课表截图；教室由用户补充确认</x:v>
      </x:c>
      <x:c r="L45" s="166" t="str">
        <x:v>19:40–22:15</x:v>
      </x:c>
      <x:c r="M45" s="166" t="n">
        <x:v>3</x:v>
      </x:c>
      <x:c r="N45" s="161" t="n">
        <x:v>46391.819444444445</x:v>
      </x:c>
      <x:c r="O45" s="161" t="n">
        <x:v>46391.927083333336</x:v>
      </x:c>
      <x:c r="P45" s="166" t="str">
        <x:f>IF(O45&lt;=NOW(),"已完成",IF(N45&lt;=NOW(),"上课中","待上课"))</x:f>
        <x:v>待上课</x:v>
      </x:c>
      <x:c r="Q45" s="166" t="n">
        <x:f>IF(O45&lt;=NOW(),M45,0)</x:f>
        <x:v>0</x:v>
      </x:c>
    </x:row>
    <x:row r="46" ht="29" customHeight="1">
      <x:c r="A46" s="80" t="n">
        <x:v>46392</x:v>
      </x:c>
      <x:c r="B46" s="120" t="str">
        <x:v>周二</x:v>
      </x:c>
      <x:c r="C46" s="120" t="n">
        <x:v>19</x:v>
      </x:c>
      <x:c r="D46" s="120" t="str">
        <x:v>01–02</x:v>
      </x:c>
      <x:c r="E46" s="98" t="str">
        <x:v>博弈论</x:v>
      </x:c>
      <x:c r="F46" s="81" t="str">
        <x:v>周文</x:v>
      </x:c>
      <x:c r="G46" s="81" t="str">
        <x:v>103教学楼-103-206</x:v>
      </x:c>
      <x:c r="H46" s="81" t="str">
        <x:v>公共基础课程</x:v>
      </x:c>
      <x:c r="I46" s="120" t="n">
        <x:v>3</x:v>
      </x:c>
      <x:c r="J46" s="120" t="str">
        <x:v>排课已确认</x:v>
      </x:c>
      <x:c r="K46" s="81" t="str">
        <x:v>博弈论选课明细</x:v>
      </x:c>
      <x:c r="L46" s="166" t="str">
        <x:v>08:00–09:40</x:v>
      </x:c>
      <x:c r="M46" s="166" t="n">
        <x:v>2</x:v>
      </x:c>
      <x:c r="N46" s="161" t="n">
        <x:v>46392.333333333336</x:v>
      </x:c>
      <x:c r="O46" s="161" t="n">
        <x:v>46392.40277777778</x:v>
      </x:c>
      <x:c r="P46" s="166" t="str">
        <x:f>IF(O46&lt;=NOW(),"已完成",IF(N46&lt;=NOW(),"上课中","待上课"))</x:f>
        <x:v>待上课</x:v>
      </x:c>
      <x:c r="Q46" s="166" t="n">
        <x:f>IF(O46&lt;=NOW(),M46,0)</x:f>
        <x:v>0</x:v>
      </x:c>
    </x:row>
    <x:row r="47" ht="29" customHeight="1">
      <x:c r="A47" s="78" t="n">
        <x:v>46392</x:v>
      </x:c>
      <x:c r="B47" s="121" t="str">
        <x:v>周二</x:v>
      </x:c>
      <x:c r="C47" s="121" t="n">
        <x:v>19</x:v>
      </x:c>
      <x:c r="D47" s="121" t="str">
        <x:v>05–07</x:v>
      </x:c>
      <x:c r="E47" s="114" t="str">
        <x:v>智能集群系统</x:v>
      </x:c>
      <x:c r="F47" s="56" t="str">
        <x:v>赵述龙</x:v>
      </x:c>
      <x:c r="G47" s="56" t="str">
        <x:v>103教学楼-103-307</x:v>
      </x:c>
      <x:c r="H47" s="56" t="str">
        <x:v>专业课程</x:v>
      </x:c>
      <x:c r="I47" s="121" t="n">
        <x:v>1</x:v>
      </x:c>
      <x:c r="J47" s="121" t="str">
        <x:v>排课已确认</x:v>
      </x:c>
      <x:c r="K47" s="56" t="str">
        <x:v>智能集群系统选课明细</x:v>
      </x:c>
      <x:c r="L47" s="166" t="str">
        <x:v>14:30–17:00</x:v>
      </x:c>
      <x:c r="M47" s="166" t="n">
        <x:v>3</x:v>
      </x:c>
      <x:c r="N47" s="161" t="n">
        <x:v>46392.604166666664</x:v>
      </x:c>
      <x:c r="O47" s="161" t="n">
        <x:v>46392.708333333336</x:v>
      </x:c>
      <x:c r="P47" s="166" t="str">
        <x:f>IF(O47&lt;=NOW(),"已完成",IF(N47&lt;=NOW(),"上课中","待上课"))</x:f>
        <x:v>待上课</x:v>
      </x:c>
      <x:c r="Q47" s="166" t="n">
        <x:f>IF(O47&lt;=NOW(),M47,0)</x:f>
        <x:v>0</x:v>
      </x:c>
    </x:row>
    <x:row r="48" ht="29" customHeight="1">
      <x:c r="A48" s="80" t="n">
        <x:v>46392</x:v>
      </x:c>
      <x:c r="B48" s="120" t="str">
        <x:v>周二</x:v>
      </x:c>
      <x:c r="C48" s="120" t="n">
        <x:v>19</x:v>
      </x:c>
      <x:c r="D48" s="120" t="str">
        <x:v>08–10</x:v>
      </x:c>
      <x:c r="E48" s="102" t="str">
        <x:v>风险分析与管理</x:v>
      </x:c>
      <x:c r="F48" s="81" t="str">
        <x:v>于海跃</x:v>
      </x:c>
      <x:c r="G48" s="81" t="str">
        <x:v>101教学楼-101-215</x:v>
      </x:c>
      <x:c r="H48" s="81" t="str">
        <x:v>专业课程</x:v>
      </x:c>
      <x:c r="I48" s="120" t="n">
        <x:v>2</x:v>
      </x:c>
      <x:c r="J48" s="120" t="str">
        <x:v>排课已确认</x:v>
      </x:c>
      <x:c r="K48" s="81" t="str">
        <x:v>风险分析与管理选课明细</x:v>
      </x:c>
      <x:c r="L48" s="166" t="str">
        <x:v>19:40–22:15</x:v>
      </x:c>
      <x:c r="M48" s="166" t="n">
        <x:v>3</x:v>
      </x:c>
      <x:c r="N48" s="161" t="n">
        <x:v>46392.819444444445</x:v>
      </x:c>
      <x:c r="O48" s="161" t="n">
        <x:v>46392.927083333336</x:v>
      </x:c>
      <x:c r="P48" s="166" t="str">
        <x:f>IF(O48&lt;=NOW(),"已完成",IF(N48&lt;=NOW(),"上课中","待上课"))</x:f>
        <x:v>待上课</x:v>
      </x:c>
      <x:c r="Q48" s="166" t="n">
        <x:f>IF(O48&lt;=NOW(),M48,0)</x:f>
        <x:v>0</x:v>
      </x:c>
    </x:row>
    <x:row r="49" ht="29" customHeight="1">
      <x:c r="A49" s="78" t="n">
        <x:v>46393</x:v>
      </x:c>
      <x:c r="B49" s="121" t="str">
        <x:v>周三</x:v>
      </x:c>
      <x:c r="C49" s="121" t="n">
        <x:v>19</x:v>
      </x:c>
      <x:c r="D49" s="121" t="str">
        <x:v>05–07</x:v>
      </x:c>
      <x:c r="E49" s="106" t="str">
        <x:v>风险分析与管理</x:v>
      </x:c>
      <x:c r="F49" s="56" t="str">
        <x:v>葛冰峰</x:v>
      </x:c>
      <x:c r="G49" s="56" t="str">
        <x:v>101教学楼-101-215</x:v>
      </x:c>
      <x:c r="H49" s="56" t="str">
        <x:v>专业课程</x:v>
      </x:c>
      <x:c r="I49" s="121" t="n">
        <x:v>2</x:v>
      </x:c>
      <x:c r="J49" s="121" t="str">
        <x:v>排课已确认</x:v>
      </x:c>
      <x:c r="K49" s="56" t="str">
        <x:v>风险分析与管理选课明细</x:v>
      </x:c>
      <x:c r="L49" s="166" t="str">
        <x:v>14:30–17:00</x:v>
      </x:c>
      <x:c r="M49" s="166" t="n">
        <x:v>3</x:v>
      </x:c>
      <x:c r="N49" s="161" t="n">
        <x:v>46393.604166666664</x:v>
      </x:c>
      <x:c r="O49" s="161" t="n">
        <x:v>46393.708333333336</x:v>
      </x:c>
      <x:c r="P49" s="166" t="str">
        <x:f>IF(O49&lt;=NOW(),"已完成",IF(N49&lt;=NOW(),"上课中","待上课"))</x:f>
        <x:v>待上课</x:v>
      </x:c>
      <x:c r="Q49" s="166" t="n">
        <x:f>IF(O49&lt;=NOW(),M49,0)</x:f>
        <x:v>0</x:v>
      </x:c>
    </x:row>
    <x:row r="50" ht="29" customHeight="1">
      <x:c r="A50" s="80" t="n">
        <x:v>46394</x:v>
      </x:c>
      <x:c r="B50" s="120" t="str">
        <x:v>周四</x:v>
      </x:c>
      <x:c r="C50" s="120" t="n">
        <x:v>19</x:v>
      </x:c>
      <x:c r="D50" s="120" t="str">
        <x:v>01–02</x:v>
      </x:c>
      <x:c r="E50" s="98" t="str">
        <x:v>博弈论</x:v>
      </x:c>
      <x:c r="F50" s="81" t="str">
        <x:v>周文</x:v>
      </x:c>
      <x:c r="G50" s="81" t="str">
        <x:v>103教学楼-103-206</x:v>
      </x:c>
      <x:c r="H50" s="81" t="str">
        <x:v>公共基础课程</x:v>
      </x:c>
      <x:c r="I50" s="120" t="n">
        <x:v>3</x:v>
      </x:c>
      <x:c r="J50" s="120" t="str">
        <x:v>排课已确认</x:v>
      </x:c>
      <x:c r="K50" s="81" t="str">
        <x:v>博弈论选课明细</x:v>
      </x:c>
      <x:c r="L50" s="166" t="str">
        <x:v>08:00–09:40</x:v>
      </x:c>
      <x:c r="M50" s="166" t="n">
        <x:v>2</x:v>
      </x:c>
      <x:c r="N50" s="161" t="n">
        <x:v>46394.333333333336</x:v>
      </x:c>
      <x:c r="O50" s="161" t="n">
        <x:v>46394.40277777778</x:v>
      </x:c>
      <x:c r="P50" s="166" t="str">
        <x:f>IF(O50&lt;=NOW(),"已完成",IF(N50&lt;=NOW(),"上课中","待上课"))</x:f>
        <x:v>待上课</x:v>
      </x:c>
      <x:c r="Q50" s="166" t="n">
        <x:f>IF(O50&lt;=NOW(),M50,0)</x:f>
        <x:v>0</x:v>
      </x:c>
    </x:row>
    <x:row r="51" ht="29" customHeight="1">
      <x:c r="A51" s="78" t="n">
        <x:v>46399</x:v>
      </x:c>
      <x:c r="B51" s="121" t="str">
        <x:v>周二</x:v>
      </x:c>
      <x:c r="C51" s="121" t="n">
        <x:v>20</x:v>
      </x:c>
      <x:c r="D51" s="121" t="str">
        <x:v>01–02</x:v>
      </x:c>
      <x:c r="E51" s="94" t="str">
        <x:v>博弈论</x:v>
      </x:c>
      <x:c r="F51" s="56" t="str">
        <x:v>周文</x:v>
      </x:c>
      <x:c r="G51" s="56" t="str">
        <x:v>103教学楼-103-206</x:v>
      </x:c>
      <x:c r="H51" s="56" t="str">
        <x:v>公共基础课程</x:v>
      </x:c>
      <x:c r="I51" s="121" t="n">
        <x:v>3</x:v>
      </x:c>
      <x:c r="J51" s="121" t="str">
        <x:v>排课已确认</x:v>
      </x:c>
      <x:c r="K51" s="56" t="str">
        <x:v>博弈论选课明细</x:v>
      </x:c>
      <x:c r="L51" s="166" t="str">
        <x:v>08:00–09:40</x:v>
      </x:c>
      <x:c r="M51" s="166" t="n">
        <x:v>2</x:v>
      </x:c>
      <x:c r="N51" s="161" t="n">
        <x:v>46399.333333333336</x:v>
      </x:c>
      <x:c r="O51" s="161" t="n">
        <x:v>46399.40277777778</x:v>
      </x:c>
      <x:c r="P51" s="166" t="str">
        <x:f>IF(O51&lt;=NOW(),"已完成",IF(N51&lt;=NOW(),"上课中","待上课"))</x:f>
        <x:v>待上课</x:v>
      </x:c>
      <x:c r="Q51" s="166" t="n">
        <x:f>IF(O51&lt;=NOW(),M51,0)</x:f>
        <x:v>0</x:v>
      </x:c>
    </x:row>
    <x:row r="52" ht="29" customHeight="1">
      <x:c r="A52" s="80" t="n">
        <x:v>46399</x:v>
      </x:c>
      <x:c r="B52" s="120" t="str">
        <x:v>周二</x:v>
      </x:c>
      <x:c r="C52" s="120" t="n">
        <x:v>20</x:v>
      </x:c>
      <x:c r="D52" s="120" t="str">
        <x:v>05–07</x:v>
      </x:c>
      <x:c r="E52" s="118" t="str">
        <x:v>智能集群系统</x:v>
      </x:c>
      <x:c r="F52" s="81" t="str">
        <x:v>相晓嘉</x:v>
      </x:c>
      <x:c r="G52" s="81" t="str">
        <x:v>103教学楼-103-307</x:v>
      </x:c>
      <x:c r="H52" s="81" t="str">
        <x:v>专业课程</x:v>
      </x:c>
      <x:c r="I52" s="120" t="n">
        <x:v>1</x:v>
      </x:c>
      <x:c r="J52" s="120" t="str">
        <x:v>排课已确认</x:v>
      </x:c>
      <x:c r="K52" s="81" t="str">
        <x:v>智能集群系统选课明细</x:v>
      </x:c>
      <x:c r="L52" s="166" t="str">
        <x:v>14:30–17:00</x:v>
      </x:c>
      <x:c r="M52" s="166" t="n">
        <x:v>3</x:v>
      </x:c>
      <x:c r="N52" s="161" t="n">
        <x:v>46399.604166666664</x:v>
      </x:c>
      <x:c r="O52" s="161" t="n">
        <x:v>46399.708333333336</x:v>
      </x:c>
      <x:c r="P52" s="166" t="str">
        <x:f>IF(O52&lt;=NOW(),"已完成",IF(N52&lt;=NOW(),"上课中","待上课"))</x:f>
        <x:v>待上课</x:v>
      </x:c>
      <x:c r="Q52" s="166" t="n">
        <x:f>IF(O52&lt;=NOW(),M52,0)</x:f>
        <x:v>0</x:v>
      </x:c>
    </x:row>
    <x:row r="53" ht="29" customHeight="1">
      <x:c r="A53" s="78" t="n">
        <x:v>46401</x:v>
      </x:c>
      <x:c r="B53" s="121" t="str">
        <x:v>周四</x:v>
      </x:c>
      <x:c r="C53" s="121" t="n">
        <x:v>20</x:v>
      </x:c>
      <x:c r="D53" s="121" t="str">
        <x:v>01–02</x:v>
      </x:c>
      <x:c r="E53" s="94" t="str">
        <x:v>博弈论</x:v>
      </x:c>
      <x:c r="F53" s="56" t="str">
        <x:v>周文</x:v>
      </x:c>
      <x:c r="G53" s="56" t="str">
        <x:v>103教学楼-103-206</x:v>
      </x:c>
      <x:c r="H53" s="56" t="str">
        <x:v>公共基础课程</x:v>
      </x:c>
      <x:c r="I53" s="121" t="n">
        <x:v>3</x:v>
      </x:c>
      <x:c r="J53" s="121" t="str">
        <x:v>排课已确认</x:v>
      </x:c>
      <x:c r="K53" s="56" t="str">
        <x:v>博弈论选课明细</x:v>
      </x:c>
      <x:c r="L53" s="166" t="str">
        <x:v>08:00–09:40</x:v>
      </x:c>
      <x:c r="M53" s="166" t="n">
        <x:v>2</x:v>
      </x:c>
      <x:c r="N53" s="161" t="n">
        <x:v>46401.333333333336</x:v>
      </x:c>
      <x:c r="O53" s="161" t="n">
        <x:v>46401.40277777778</x:v>
      </x:c>
      <x:c r="P53" s="166" t="str">
        <x:f>IF(O53&lt;=NOW(),"已完成",IF(N53&lt;=NOW(),"上课中","待上课"))</x:f>
        <x:v>待上课</x:v>
      </x:c>
      <x:c r="Q53" s="166" t="n">
        <x:f>IF(O53&lt;=NOW(),M53,0)</x:f>
        <x:v>0</x:v>
      </x:c>
    </x:row>
    <x:row r="54" ht="29" customHeight="1">
      <x:c r="A54" s="80" t="n">
        <x:v>46406</x:v>
      </x:c>
      <x:c r="B54" s="120" t="str">
        <x:v>周二</x:v>
      </x:c>
      <x:c r="C54" s="120" t="n">
        <x:v>21</x:v>
      </x:c>
      <x:c r="D54" s="120" t="str">
        <x:v>01–02</x:v>
      </x:c>
      <x:c r="E54" s="98" t="str">
        <x:v>博弈论</x:v>
      </x:c>
      <x:c r="F54" s="81" t="str">
        <x:v>周文</x:v>
      </x:c>
      <x:c r="G54" s="81" t="str">
        <x:v>103教学楼-103-206</x:v>
      </x:c>
      <x:c r="H54" s="81" t="str">
        <x:v>公共基础课程</x:v>
      </x:c>
      <x:c r="I54" s="120" t="n">
        <x:v>3</x:v>
      </x:c>
      <x:c r="J54" s="120" t="str">
        <x:v>排课已确认</x:v>
      </x:c>
      <x:c r="K54" s="81" t="str">
        <x:v>博弈论选课明细</x:v>
      </x:c>
      <x:c r="L54" s="166" t="str">
        <x:v>08:00–09:40</x:v>
      </x:c>
      <x:c r="M54" s="166" t="n">
        <x:v>2</x:v>
      </x:c>
      <x:c r="N54" s="161" t="n">
        <x:v>46406.333333333336</x:v>
      </x:c>
      <x:c r="O54" s="161" t="n">
        <x:v>46406.40277777778</x:v>
      </x:c>
      <x:c r="P54" s="166" t="str">
        <x:f>IF(O54&lt;=NOW(),"已完成",IF(N54&lt;=NOW(),"上课中","待上课"))</x:f>
        <x:v>待上课</x:v>
      </x:c>
      <x:c r="Q54" s="166" t="n">
        <x:f>IF(O54&lt;=NOW(),M54,0)</x:f>
        <x:v>0</x:v>
      </x:c>
    </x:row>
  </x:sheetData>
  <x:mergeCells>
    <x:mergeCell ref="A1:K2"/>
  </x:mergeCells>
  <x:pageMargins left="0.7" right="0.7" top="0.75" bottom="0.75" header="0.3" footer="0.3"/>
  <x:tableParts count="1">
    <x:tablePart xmlns:r="http://schemas.openxmlformats.org/officeDocument/2006/relationships" r:id="R13448c0b0e0c46ee"/>
  </x:tableParts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0" hidden="0" customWidth="1"/>
    <x:col min="2" max="2" width="20" hidden="0" customWidth="1"/>
    <x:col min="3" max="3" width="36" hidden="0" customWidth="1"/>
    <x:col min="4" max="4" width="39" hidden="0" customWidth="1"/>
    <x:col min="5" max="5" width="33" hidden="0" customWidth="1"/>
    <x:col min="6" max="6" width="33" hidden="0" customWidth="1"/>
    <x:col min="7" max="7" width="27" hidden="0" customWidth="1"/>
    <x:col min="8" max="8" width="27" hidden="0" customWidth="1"/>
    <x:col min="9" max="9" width="27" hidden="0" customWidth="1"/>
    <x:col min="10" max="10" width="14" hidden="0" customWidth="1"/>
    <x:col min="11" max="11" width="15" hidden="0" customWidth="1"/>
    <x:col min="12" max="12" width="18" hidden="0" customWidth="1"/>
    <x:col min="13" max="13" width="18" hidden="0" customWidth="1"/>
  </x:cols>
  <x:sheetData>
    <x:row r="1" ht="35" customHeight="1">
      <x:c r="A1" s="5" t="str">
        <x:v>每周课表 · 根据周次自动展开的固定明细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35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30" customHeight="1">
      <x:c r="A3" s="49" t="str">
        <x:v>教学周</x:v>
      </x:c>
      <x:c r="B3" s="49" t="str">
        <x:v>日期范围</x:v>
      </x:c>
      <x:c r="C3" s="49" t="str">
        <x:v>星期一</x:v>
      </x:c>
      <x:c r="D3" s="49" t="str">
        <x:v>星期二</x:v>
      </x:c>
      <x:c r="E3" s="49" t="str">
        <x:v>星期三</x:v>
      </x:c>
      <x:c r="F3" s="49" t="str">
        <x:v>星期四</x:v>
      </x:c>
      <x:c r="G3" s="49" t="str">
        <x:v>星期五</x:v>
      </x:c>
      <x:c r="H3" s="49" t="str">
        <x:v>星期六</x:v>
      </x:c>
      <x:c r="I3" s="49" t="str">
        <x:v>星期日</x:v>
      </x:c>
      <x:c r="J3" s="49" t="str">
        <x:v>排课次数</x:v>
      </x:c>
      <x:c r="K3" s="49" t="str">
        <x:v>待核排课</x:v>
      </x:c>
      <x:c r="L3" s="165" t="str">
        <x:v>本周课时</x:v>
      </x:c>
      <x:c r="M3" s="165" t="str">
        <x:v>累计排课课时</x:v>
      </x:c>
    </x:row>
    <x:row r="4" ht="68" customHeight="1">
      <x:c r="A4" s="121" t="n">
        <x:v>1</x:v>
      </x:c>
      <x:c r="B4" s="121" t="str">
        <x:v>08/31—09/06</x:v>
      </x:c>
      <x:c r="C4" s="56" t="str">
        <x:v>—</x:v>
      </x:c>
      <x:c r="D4" s="56" t="str">
        <x:v>—</x:v>
      </x:c>
      <x:c r="E4" s="56" t="str">
        <x:v>—</x:v>
      </x:c>
      <x:c r="F4" s="56" t="str">
        <x:v>—</x:v>
      </x:c>
      <x:c r="G4" s="56" t="str">
        <x:v>—</x:v>
      </x:c>
      <x:c r="H4" s="56" t="str">
        <x:v>—</x:v>
      </x:c>
      <x:c r="I4" s="56" t="str">
        <x:v>—</x:v>
      </x:c>
      <x:c r="J4" s="121" t="n">
        <x:f>COUNTIF('逐次上课'!$C$4:$C$54,A4)</x:f>
        <x:v>0</x:v>
      </x:c>
      <x:c r="K4" s="121" t="n">
        <x:v>0</x:v>
      </x:c>
      <x:c r="L4" s="166" t="n">
        <x:f>SUMIF('逐次上课'!$C$4:$C$54,A4,'逐次上课'!$M$4:$M$54)</x:f>
        <x:v>0</x:v>
      </x:c>
      <x:c r="M4" s="166" t="n">
        <x:f>SUM($L$4:L4)</x:f>
        <x:v>0</x:v>
      </x:c>
    </x:row>
    <x:row r="5" ht="68" customHeight="1">
      <x:c r="A5" s="126" t="n">
        <x:v>2</x:v>
      </x:c>
      <x:c r="B5" s="126" t="str">
        <x:v>09/07—09/13</x:v>
      </x:c>
      <x:c r="C5" s="127" t="str">
        <x:v>—</x:v>
      </x:c>
      <x:c r="D5" s="127" t="str">
        <x:v>—</x:v>
      </x:c>
      <x:c r="E5" s="127" t="str">
        <x:v>—</x:v>
      </x:c>
      <x:c r="F5" s="127" t="str">
        <x:v>—</x:v>
      </x:c>
      <x:c r="G5" s="127" t="str">
        <x:v>—</x:v>
      </x:c>
      <x:c r="H5" s="127" t="str">
        <x:v>—</x:v>
      </x:c>
      <x:c r="I5" s="127" t="str">
        <x:v>—</x:v>
      </x:c>
      <x:c r="J5" s="126" t="n">
        <x:f>COUNTIF('逐次上课'!$C$4:$C$54,A5)</x:f>
        <x:v>0</x:v>
      </x:c>
      <x:c r="K5" s="126" t="n">
        <x:v>0</x:v>
      </x:c>
      <x:c r="L5" s="166" t="n">
        <x:f>SUMIF('逐次上课'!$C$4:$C$54,A5,'逐次上课'!$M$4:$M$54)</x:f>
        <x:v>0</x:v>
      </x:c>
      <x:c r="M5" s="166" t="n">
        <x:f>SUM($L$4:L5)</x:f>
        <x:v>0</x:v>
      </x:c>
    </x:row>
    <x:row r="6" ht="68" customHeight="1">
      <x:c r="A6" s="121" t="n">
        <x:v>3</x:v>
      </x:c>
      <x:c r="B6" s="121" t="str">
        <x:v>09/14—09/20</x:v>
      </x:c>
      <x:c r="C6" s="56" t="str">
        <x:v>—</x:v>
      </x:c>
      <x:c r="D6" s="56" t="str">
        <x:v>—</x:v>
      </x:c>
      <x:c r="E6" s="56" t="str">
        <x:v>—</x:v>
      </x:c>
      <x:c r="F6" s="56" t="str">
        <x:v>—</x:v>
      </x:c>
      <x:c r="G6" s="56" t="str">
        <x:v>—</x:v>
      </x:c>
      <x:c r="H6" s="56" t="str">
        <x:v>—</x:v>
      </x:c>
      <x:c r="I6" s="56" t="str">
        <x:v>—</x:v>
      </x:c>
      <x:c r="J6" s="121" t="n">
        <x:f>COUNTIF('逐次上课'!$C$4:$C$54,A6)</x:f>
        <x:v>0</x:v>
      </x:c>
      <x:c r="K6" s="121" t="n">
        <x:v>0</x:v>
      </x:c>
      <x:c r="L6" s="166" t="n">
        <x:f>SUMIF('逐次上课'!$C$4:$C$54,A6,'逐次上课'!$M$4:$M$54)</x:f>
        <x:v>0</x:v>
      </x:c>
      <x:c r="M6" s="166" t="n">
        <x:f>SUM($L$4:L6)</x:f>
        <x:v>0</x:v>
      </x:c>
    </x:row>
    <x:row r="7" ht="68" customHeight="1">
      <x:c r="A7" s="126" t="n">
        <x:v>4</x:v>
      </x:c>
      <x:c r="B7" s="126" t="str">
        <x:v>09/21—09/27</x:v>
      </x:c>
      <x:c r="C7" s="127" t="str">
        <x:v>—</x:v>
      </x:c>
      <x:c r="D7" s="127" t="str">
        <x:v>—</x:v>
      </x:c>
      <x:c r="E7" s="127" t="str">
        <x:v>—</x:v>
      </x:c>
      <x:c r="F7" s="127" t="str">
        <x:v>—</x:v>
      </x:c>
      <x:c r="G7" s="127" t="str">
        <x:v>—</x:v>
      </x:c>
      <x:c r="H7" s="127" t="str">
        <x:v>—</x:v>
      </x:c>
      <x:c r="I7" s="127" t="str">
        <x:v>—</x:v>
      </x:c>
      <x:c r="J7" s="126" t="n">
        <x:f>COUNTIF('逐次上课'!$C$4:$C$54,A7)</x:f>
        <x:v>0</x:v>
      </x:c>
      <x:c r="K7" s="126" t="n">
        <x:v>0</x:v>
      </x:c>
      <x:c r="L7" s="166" t="n">
        <x:f>SUMIF('逐次上课'!$C$4:$C$54,A7,'逐次上课'!$M$4:$M$54)</x:f>
        <x:v>0</x:v>
      </x:c>
      <x:c r="M7" s="166" t="n">
        <x:f>SUM($L$4:L7)</x:f>
        <x:v>0</x:v>
      </x:c>
    </x:row>
    <x:row r="8" ht="68" customHeight="1">
      <x:c r="A8" s="121" t="n">
        <x:v>5</x:v>
      </x:c>
      <x:c r="B8" s="121" t="str">
        <x:v>09/28—10/04</x:v>
      </x:c>
      <x:c r="C8" s="56" t="str">
        <x:v>—</x:v>
      </x:c>
      <x:c r="D8" s="56" t="str">
        <x:v>—</x:v>
      </x:c>
      <x:c r="E8" s="56" t="str">
        <x:v>—</x:v>
      </x:c>
      <x:c r="F8" s="56" t="str">
        <x:v>—</x:v>
      </x:c>
      <x:c r="G8" s="56" t="str">
        <x:v>—</x:v>
      </x:c>
      <x:c r="H8" s="56" t="str">
        <x:v>—</x:v>
      </x:c>
      <x:c r="I8" s="56" t="str">
        <x:v>—</x:v>
      </x:c>
      <x:c r="J8" s="121" t="n">
        <x:f>COUNTIF('逐次上课'!$C$4:$C$54,A8)</x:f>
        <x:v>0</x:v>
      </x:c>
      <x:c r="K8" s="121" t="n">
        <x:v>0</x:v>
      </x:c>
      <x:c r="L8" s="166" t="n">
        <x:f>SUMIF('逐次上课'!$C$4:$C$54,A8,'逐次上课'!$M$4:$M$54)</x:f>
        <x:v>0</x:v>
      </x:c>
      <x:c r="M8" s="166" t="n">
        <x:f>SUM($L$4:L8)</x:f>
        <x:v>0</x:v>
      </x:c>
    </x:row>
    <x:row r="9" ht="68" customHeight="1">
      <x:c r="A9" s="126" t="n">
        <x:v>6</x:v>
      </x:c>
      <x:c r="B9" s="126" t="str">
        <x:v>10/05—10/11</x:v>
      </x:c>
      <x:c r="C9" s="127" t="str">
        <x:v>—</x:v>
      </x:c>
      <x:c r="D9" s="127" t="str">
        <x:v>—</x:v>
      </x:c>
      <x:c r="E9" s="127" t="str">
        <x:v>—</x:v>
      </x:c>
      <x:c r="F9" s="127" t="str">
        <x:v>—</x:v>
      </x:c>
      <x:c r="G9" s="127" t="str">
        <x:v>—</x:v>
      </x:c>
      <x:c r="H9" s="127" t="str">
        <x:v>—</x:v>
      </x:c>
      <x:c r="I9" s="127" t="str">
        <x:v>—</x:v>
      </x:c>
      <x:c r="J9" s="126" t="n">
        <x:f>COUNTIF('逐次上课'!$C$4:$C$54,A9)</x:f>
        <x:v>0</x:v>
      </x:c>
      <x:c r="K9" s="126" t="n">
        <x:v>0</x:v>
      </x:c>
      <x:c r="L9" s="166" t="n">
        <x:f>SUMIF('逐次上课'!$C$4:$C$54,A9,'逐次上课'!$M$4:$M$54)</x:f>
        <x:v>0</x:v>
      </x:c>
      <x:c r="M9" s="166" t="n">
        <x:f>SUM($L$4:L9)</x:f>
        <x:v>0</x:v>
      </x:c>
    </x:row>
    <x:row r="10" ht="43" customHeight="1">
      <x:c r="A10" s="134" t="n">
        <x:v>7</x:v>
      </x:c>
      <x:c r="B10" s="130" t="str">
        <x:v>10/12—10/18</x:v>
      </x:c>
      <x:c r="C10" s="131" t="str">
        <x:v>—</x:v>
      </x:c>
      <x:c r="D10" s="131" t="str">
        <x:v>—</x:v>
      </x:c>
      <x:c r="E10" s="131" t="str">
        <x:v>—</x:v>
      </x:c>
      <x:c r="F10" s="131" t="str">
        <x:v>—</x:v>
      </x:c>
      <x:c r="G10" s="131" t="str">
        <x:v>—</x:v>
      </x:c>
      <x:c r="H10" s="131" t="str">
        <x:v>—</x:v>
      </x:c>
      <x:c r="I10" s="131" t="str">
        <x:v>—</x:v>
      </x:c>
      <x:c r="J10" s="130" t="n">
        <x:f>COUNTIF('逐次上课'!$C$4:$C$54,A10)</x:f>
        <x:v>0</x:v>
      </x:c>
      <x:c r="K10" s="130" t="n">
        <x:v>0</x:v>
      </x:c>
      <x:c r="L10" s="166" t="n">
        <x:f>SUMIF('逐次上课'!$C$4:$C$54,A10,'逐次上课'!$M$4:$M$54)</x:f>
        <x:v>0</x:v>
      </x:c>
      <x:c r="M10" s="166" t="n">
        <x:f>SUM($L$4:L10)</x:f>
        <x:v>0</x:v>
      </x:c>
    </x:row>
    <x:row r="11" ht="68" customHeight="1">
      <x:c r="A11" s="126" t="n">
        <x:v>8</x:v>
      </x:c>
      <x:c r="B11" s="126" t="str">
        <x:v>10/19—10/25</x:v>
      </x:c>
      <x:c r="C11" s="127" t="str">
        <x:v>08–10 19:40–22:15 智能计算前沿 · 罗磊 [103-301]</x:v>
      </x:c>
      <x:c r="D11" s="127" t="str">
        <x:v>01–02 08:00–09:40 博弈论 · 刘进 [103-206]</x:v>
      </x:c>
      <x:c r="E11" s="127" t="str">
        <x:v>—</x:v>
      </x:c>
      <x:c r="F11" s="127" t="str">
        <x:v>01–02 08:00–09:40 博弈论 · 刘进 [103-206]</x:v>
      </x:c>
      <x:c r="G11" s="127" t="str">
        <x:v>—</x:v>
      </x:c>
      <x:c r="H11" s="127" t="str">
        <x:v>—</x:v>
      </x:c>
      <x:c r="I11" s="127" t="str">
        <x:v>—</x:v>
      </x:c>
      <x:c r="J11" s="126" t="n">
        <x:f>COUNTIF('逐次上课'!$C$4:$C$54,A11)</x:f>
        <x:v>3</x:v>
      </x:c>
      <x:c r="K11" s="126" t="n">
        <x:v>0</x:v>
      </x:c>
      <x:c r="L11" s="166" t="n">
        <x:f>SUMIF('逐次上课'!$C$4:$C$54,A11,'逐次上课'!$M$4:$M$54)</x:f>
        <x:v>7</x:v>
      </x:c>
      <x:c r="M11" s="166" t="n">
        <x:f>SUM($L$4:L11)</x:f>
        <x:v>7</x:v>
      </x:c>
    </x:row>
    <x:row r="12" ht="68" customHeight="1">
      <x:c r="A12" s="121" t="n">
        <x:v>9</x:v>
      </x:c>
      <x:c r="B12" s="121" t="str">
        <x:v>10/26—11/01</x:v>
      </x:c>
      <x:c r="C12" s="56" t="str">
        <x:v>—</x:v>
      </x:c>
      <x:c r="D12" s="56" t="str">
        <x:v>01–02 08:00–09:40 博弈论 · 刘进 [103-206]</x:v>
      </x:c>
      <x:c r="E12" s="56" t="str">
        <x:v>—</x:v>
      </x:c>
      <x:c r="F12" s="56" t="str">
        <x:v>01–02 08:00–09:40 博弈论 · 刘进 [103-206]</x:v>
      </x:c>
      <x:c r="G12" s="56" t="str">
        <x:v>—</x:v>
      </x:c>
      <x:c r="H12" s="56" t="str">
        <x:v>—</x:v>
      </x:c>
      <x:c r="I12" s="56" t="str">
        <x:v>—</x:v>
      </x:c>
      <x:c r="J12" s="121" t="n">
        <x:f>COUNTIF('逐次上课'!$C$4:$C$54,A12)</x:f>
        <x:v>2</x:v>
      </x:c>
      <x:c r="K12" s="121" t="n">
        <x:v>0</x:v>
      </x:c>
      <x:c r="L12" s="166" t="n">
        <x:f>SUMIF('逐次上课'!$C$4:$C$54,A12,'逐次上课'!$M$4:$M$54)</x:f>
        <x:v>4</x:v>
      </x:c>
      <x:c r="M12" s="166" t="n">
        <x:f>SUM($L$4:L12)</x:f>
        <x:v>11</x:v>
      </x:c>
    </x:row>
    <x:row r="13" ht="68" customHeight="1">
      <x:c r="A13" s="126" t="n">
        <x:v>10</x:v>
      </x:c>
      <x:c r="B13" s="126" t="str">
        <x:v>11/02—11/08</x:v>
      </x:c>
      <x:c r="C13" s="127" t="str">
        <x:v>—</x:v>
      </x:c>
      <x:c r="D13" s="127" t="str">
        <x:v>01–02 08:00–09:40 博弈论 · 刘进 [103-206]</x:v>
      </x:c>
      <x:c r="E13" s="127" t="str">
        <x:v>—</x:v>
      </x:c>
      <x:c r="F13" s="127" t="str">
        <x:v>01–02 08:00–09:40 博弈论 · 刘进 [103-206]</x:v>
      </x:c>
      <x:c r="G13" s="127" t="str">
        <x:v>—</x:v>
      </x:c>
      <x:c r="H13" s="127" t="str">
        <x:v>—</x:v>
      </x:c>
      <x:c r="I13" s="127" t="str">
        <x:v>—</x:v>
      </x:c>
      <x:c r="J13" s="126" t="n">
        <x:f>COUNTIF('逐次上课'!$C$4:$C$54,A13)</x:f>
        <x:v>2</x:v>
      </x:c>
      <x:c r="K13" s="126" t="n">
        <x:v>0</x:v>
      </x:c>
      <x:c r="L13" s="166" t="n">
        <x:f>SUMIF('逐次上课'!$C$4:$C$54,A13,'逐次上课'!$M$4:$M$54)</x:f>
        <x:v>4</x:v>
      </x:c>
      <x:c r="M13" s="166" t="n">
        <x:f>SUM($L$4:L13)</x:f>
        <x:v>15</x:v>
      </x:c>
    </x:row>
    <x:row r="14" ht="68" customHeight="1">
      <x:c r="A14" s="121" t="n">
        <x:v>11</x:v>
      </x:c>
      <x:c r="B14" s="121" t="str">
        <x:v>11/09—11/15</x:v>
      </x:c>
      <x:c r="C14" s="56" t="str">
        <x:v>—</x:v>
      </x:c>
      <x:c r="D14" s="56" t="str">
        <x:v>01–02 08:00–09:40 博弈论 · 刘进 [103-206]</x:v>
      </x:c>
      <x:c r="E14" s="56" t="str">
        <x:v>—</x:v>
      </x:c>
      <x:c r="F14" s="56" t="str">
        <x:v>01–02 08:00–09:40 博弈论 · 刘进 [103-206]</x:v>
      </x:c>
      <x:c r="G14" s="56" t="str">
        <x:v>—</x:v>
      </x:c>
      <x:c r="H14" s="56" t="str">
        <x:v>—</x:v>
      </x:c>
      <x:c r="I14" s="56" t="str">
        <x:v>—</x:v>
      </x:c>
      <x:c r="J14" s="121" t="n">
        <x:f>COUNTIF('逐次上课'!$C$4:$C$54,A14)</x:f>
        <x:v>2</x:v>
      </x:c>
      <x:c r="K14" s="121" t="n">
        <x:v>0</x:v>
      </x:c>
      <x:c r="L14" s="166" t="n">
        <x:f>SUMIF('逐次上课'!$C$4:$C$54,A14,'逐次上课'!$M$4:$M$54)</x:f>
        <x:v>4</x:v>
      </x:c>
      <x:c r="M14" s="166" t="n">
        <x:f>SUM($L$4:L14)</x:f>
        <x:v>19</x:v>
      </x:c>
    </x:row>
    <x:row r="15" ht="68" customHeight="1">
      <x:c r="A15" s="126" t="n">
        <x:v>12</x:v>
      </x:c>
      <x:c r="B15" s="126" t="str">
        <x:v>11/16—11/22</x:v>
      </x:c>
      <x:c r="C15" s="127" t="str">
        <x:v>—</x:v>
      </x:c>
      <x:c r="D15" s="127" t="str">
        <x:v>01–02 08:00–09:40 博弈论 · 刘进 [103-206]</x:v>
      </x:c>
      <x:c r="E15" s="127" t="str">
        <x:v>—</x:v>
      </x:c>
      <x:c r="F15" s="127" t="str">
        <x:v>01–02 08:00–09:40 博弈论 · 李卫丽 [103-206]</x:v>
      </x:c>
      <x:c r="G15" s="127" t="str">
        <x:v>—</x:v>
      </x:c>
      <x:c r="H15" s="127" t="str">
        <x:v>—</x:v>
      </x:c>
      <x:c r="I15" s="127" t="str">
        <x:v>—</x:v>
      </x:c>
      <x:c r="J15" s="126" t="n">
        <x:f>COUNTIF('逐次上课'!$C$4:$C$54,A15)</x:f>
        <x:v>2</x:v>
      </x:c>
      <x:c r="K15" s="126" t="n">
        <x:v>0</x:v>
      </x:c>
      <x:c r="L15" s="166" t="n">
        <x:f>SUMIF('逐次上课'!$C$4:$C$54,A15,'逐次上课'!$M$4:$M$54)</x:f>
        <x:v>4</x:v>
      </x:c>
      <x:c r="M15" s="166" t="n">
        <x:f>SUM($L$4:L15)</x:f>
        <x:v>23</x:v>
      </x:c>
    </x:row>
    <x:row r="16" ht="68" customHeight="1">
      <x:c r="A16" s="121" t="n">
        <x:v>13</x:v>
      </x:c>
      <x:c r="B16" s="121" t="str">
        <x:v>11/23—11/29</x:v>
      </x:c>
      <x:c r="C16" s="56" t="str">
        <x:v>—</x:v>
      </x:c>
      <x:c r="D16" s="56" t="str">
        <x:v>01–02 08:00–09:40 博弈论 · 李卫丽 [103-206]</x:v>
      </x:c>
      <x:c r="E16" s="56" t="str">
        <x:v>—</x:v>
      </x:c>
      <x:c r="F16" s="56" t="str">
        <x:v>01–02 08:00–09:40 博弈论 · 李卫丽 [103-206]</x:v>
      </x:c>
      <x:c r="G16" s="56" t="str">
        <x:v>—</x:v>
      </x:c>
      <x:c r="H16" s="56" t="str">
        <x:v>—</x:v>
      </x:c>
      <x:c r="I16" s="56" t="str">
        <x:v>—</x:v>
      </x:c>
      <x:c r="J16" s="121" t="n">
        <x:f>COUNTIF('逐次上课'!$C$4:$C$54,A16)</x:f>
        <x:v>2</x:v>
      </x:c>
      <x:c r="K16" s="121" t="n">
        <x:v>0</x:v>
      </x:c>
      <x:c r="L16" s="166" t="n">
        <x:f>SUMIF('逐次上课'!$C$4:$C$54,A16,'逐次上课'!$M$4:$M$54)</x:f>
        <x:v>4</x:v>
      </x:c>
      <x:c r="M16" s="166" t="n">
        <x:f>SUM($L$4:L16)</x:f>
        <x:v>27</x:v>
      </x:c>
    </x:row>
    <x:row r="17" ht="68" customHeight="1">
      <x:c r="A17" s="126" t="n">
        <x:v>14</x:v>
      </x:c>
      <x:c r="B17" s="126" t="str">
        <x:v>11/30—12/06</x:v>
      </x:c>
      <x:c r="C17" s="127" t="str">
        <x:v>—</x:v>
      </x:c>
      <x:c r="D17" s="127" t="str">
        <x:v>01–02 08:00–09:40 博弈论 · 李卫丽 [103-206]
08–10 19:40–22:15 风险分析与管理 · 葛冰峰 [101-215]</x:v>
      </x:c>
      <x:c r="E17" s="127" t="str">
        <x:v>05–07 14:30–17:00 风险分析与管理 · 葛冰峰 [101-215]</x:v>
      </x:c>
      <x:c r="F17" s="127" t="str">
        <x:v>01–02 08:00–09:40 博弈论 · 李卫丽 [103-206]</x:v>
      </x:c>
      <x:c r="G17" s="127" t="str">
        <x:v>—</x:v>
      </x:c>
      <x:c r="H17" s="127" t="str">
        <x:v>—</x:v>
      </x:c>
      <x:c r="I17" s="127" t="str">
        <x:v>—</x:v>
      </x:c>
      <x:c r="J17" s="126" t="n">
        <x:f>COUNTIF('逐次上课'!$C$4:$C$54,A17)</x:f>
        <x:v>4</x:v>
      </x:c>
      <x:c r="K17" s="126" t="n">
        <x:v>0</x:v>
      </x:c>
      <x:c r="L17" s="166" t="n">
        <x:f>SUMIF('逐次上课'!$C$4:$C$54,A17,'逐次上课'!$M$4:$M$54)</x:f>
        <x:v>10</x:v>
      </x:c>
      <x:c r="M17" s="166" t="n">
        <x:f>SUM($L$4:L17)</x:f>
        <x:v>37</x:v>
      </x:c>
    </x:row>
    <x:row r="18" ht="96" customHeight="1">
      <x:c r="A18" s="121" t="n">
        <x:v>15</x:v>
      </x:c>
      <x:c r="B18" s="121" t="str">
        <x:v>12/07—12/13</x:v>
      </x:c>
      <x:c r="C18" s="56" t="str">
        <x:v>08–10 19:40–22:15 智能计算前沿 · 罗磊 [103-301]</x:v>
      </x:c>
      <x:c r="D18" s="56" t="str">
        <x:v>01–02 08:00–09:40 博弈论 · 李卫丽 [103-206]
05–07 14:30–17:00 智能集群系统 · 相晓嘉 [103-307]
08–10 19:40–22:15 风险分析与管理 · 葛冰峰 [101-215]</x:v>
      </x:c>
      <x:c r="E18" s="56" t="str">
        <x:v>05–07 14:30–17:00 风险分析与管理 · 葛冰峰 [101-215]</x:v>
      </x:c>
      <x:c r="F18" s="56" t="str">
        <x:v>01–02 08:00–09:40 博弈论 · 李卫丽 [103-206]</x:v>
      </x:c>
      <x:c r="G18" s="56" t="str">
        <x:v>—</x:v>
      </x:c>
      <x:c r="H18" s="56" t="str">
        <x:v>—</x:v>
      </x:c>
      <x:c r="I18" s="56" t="str">
        <x:v>—</x:v>
      </x:c>
      <x:c r="J18" s="121" t="n">
        <x:f>COUNTIF('逐次上课'!$C$4:$C$54,A18)</x:f>
        <x:v>6</x:v>
      </x:c>
      <x:c r="K18" s="121" t="n">
        <x:v>0</x:v>
      </x:c>
      <x:c r="L18" s="166" t="n">
        <x:f>SUMIF('逐次上课'!$C$4:$C$54,A18,'逐次上课'!$M$4:$M$54)</x:f>
        <x:v>16</x:v>
      </x:c>
      <x:c r="M18" s="166" t="n">
        <x:f>SUM($L$4:L18)</x:f>
        <x:v>53</x:v>
      </x:c>
    </x:row>
    <x:row r="19" ht="96" customHeight="1">
      <x:c r="A19" s="126" t="n">
        <x:v>16</x:v>
      </x:c>
      <x:c r="B19" s="126" t="str">
        <x:v>12/14—12/20</x:v>
      </x:c>
      <x:c r="C19" s="127" t="str">
        <x:v>08–10 19:40–22:15 智能计算前沿 · 罗磊 [103-301]</x:v>
      </x:c>
      <x:c r="D19" s="127" t="str">
        <x:v>01–02 08:00–09:40 博弈论 · 李卫丽 [103-206]
05–07 14:30–17:00 智能集群系统 · 周晗 [103-307]
08–10 19:40–22:15 风险分析与管理 · 葛冰峰 [101-215]</x:v>
      </x:c>
      <x:c r="E19" s="127" t="str">
        <x:v>05–07 14:30–17:00 风险分析与管理 · 葛冰峰 [101-215]</x:v>
      </x:c>
      <x:c r="F19" s="127" t="str">
        <x:v>01–02 08:00–09:40 博弈论 · 李卫丽 [103-206]</x:v>
      </x:c>
      <x:c r="G19" s="127" t="str">
        <x:v>—</x:v>
      </x:c>
      <x:c r="H19" s="127" t="str">
        <x:v>—</x:v>
      </x:c>
      <x:c r="I19" s="127" t="str">
        <x:v>—</x:v>
      </x:c>
      <x:c r="J19" s="126" t="n">
        <x:f>COUNTIF('逐次上课'!$C$4:$C$54,A19)</x:f>
        <x:v>6</x:v>
      </x:c>
      <x:c r="K19" s="126" t="n">
        <x:v>0</x:v>
      </x:c>
      <x:c r="L19" s="166" t="n">
        <x:f>SUMIF('逐次上课'!$C$4:$C$54,A19,'逐次上课'!$M$4:$M$54)</x:f>
        <x:v>16</x:v>
      </x:c>
      <x:c r="M19" s="166" t="n">
        <x:f>SUM($L$4:L19)</x:f>
        <x:v>69</x:v>
      </x:c>
    </x:row>
    <x:row r="20" ht="96" customHeight="1">
      <x:c r="A20" s="121" t="n">
        <x:v>17</x:v>
      </x:c>
      <x:c r="B20" s="121" t="str">
        <x:v>12/21—12/27</x:v>
      </x:c>
      <x:c r="C20" s="56" t="str">
        <x:v>08–10 19:40–22:15 智能计算前沿 · 罗磊 [103-301]</x:v>
      </x:c>
      <x:c r="D20" s="56" t="str">
        <x:v>01–02 08:00–09:40 博弈论 · 周文 [103-206]
05–07 14:30–17:00 智能集群系统 · 丛一睿 [103-307]
08–10 19:40–22:15 风险分析与管理 · 葛冰峰 [101-215]</x:v>
      </x:c>
      <x:c r="E20" s="56" t="str">
        <x:v>05–07 14:30–17:00 风险分析与管理 · 于海跃 [101-215]</x:v>
      </x:c>
      <x:c r="F20" s="56" t="str">
        <x:v>01–02 08:00–09:40 博弈论 · 周文 [103-206]</x:v>
      </x:c>
      <x:c r="G20" s="56" t="str">
        <x:v>—</x:v>
      </x:c>
      <x:c r="H20" s="56" t="str">
        <x:v>—</x:v>
      </x:c>
      <x:c r="I20" s="56" t="str">
        <x:v>—</x:v>
      </x:c>
      <x:c r="J20" s="121" t="n">
        <x:f>COUNTIF('逐次上课'!$C$4:$C$54,A20)</x:f>
        <x:v>6</x:v>
      </x:c>
      <x:c r="K20" s="121" t="n">
        <x:v>0</x:v>
      </x:c>
      <x:c r="L20" s="166" t="n">
        <x:f>SUMIF('逐次上课'!$C$4:$C$54,A20,'逐次上课'!$M$4:$M$54)</x:f>
        <x:v>16</x:v>
      </x:c>
      <x:c r="M20" s="166" t="n">
        <x:f>SUM($L$4:L20)</x:f>
        <x:v>85</x:v>
      </x:c>
    </x:row>
    <x:row r="21" ht="96" customHeight="1">
      <x:c r="A21" s="126" t="n">
        <x:v>18</x:v>
      </x:c>
      <x:c r="B21" s="126" t="str">
        <x:v>12/28—01/03</x:v>
      </x:c>
      <x:c r="C21" s="127" t="str">
        <x:v>08–10 19:40–22:15 智能计算前沿 · 罗磊 [103-301]</x:v>
      </x:c>
      <x:c r="D21" s="127" t="str">
        <x:v>01–02 08:00–09:40 博弈论 · 周文 [103-206]
05–07 14:30–17:00 智能集群系统 · 丛一睿 [103-307]
08–10 19:40–22:15 风险分析与管理 · 于海跃 [101-215]</x:v>
      </x:c>
      <x:c r="E21" s="127" t="str">
        <x:v>05–07 14:30–17:00 风险分析与管理 · 于海跃 [101-215]</x:v>
      </x:c>
      <x:c r="F21" s="127" t="str">
        <x:v>01–02 08:00–09:40 博弈论 · 周文 [103-206]</x:v>
      </x:c>
      <x:c r="G21" s="127" t="str">
        <x:v>—</x:v>
      </x:c>
      <x:c r="H21" s="127" t="str">
        <x:v>—</x:v>
      </x:c>
      <x:c r="I21" s="127" t="str">
        <x:v>—</x:v>
      </x:c>
      <x:c r="J21" s="126" t="n">
        <x:f>COUNTIF('逐次上课'!$C$4:$C$54,A21)</x:f>
        <x:v>6</x:v>
      </x:c>
      <x:c r="K21" s="126" t="n">
        <x:v>0</x:v>
      </x:c>
      <x:c r="L21" s="166" t="n">
        <x:f>SUMIF('逐次上课'!$C$4:$C$54,A21,'逐次上课'!$M$4:$M$54)</x:f>
        <x:v>16</x:v>
      </x:c>
      <x:c r="M21" s="166" t="n">
        <x:f>SUM($L$4:L21)</x:f>
        <x:v>101</x:v>
      </x:c>
    </x:row>
    <x:row r="22" ht="96" customHeight="1">
      <x:c r="A22" s="121" t="n">
        <x:v>19</x:v>
      </x:c>
      <x:c r="B22" s="121" t="str">
        <x:v>01/04—01/10</x:v>
      </x:c>
      <x:c r="C22" s="56" t="str">
        <x:v>08–10 19:40–22:15 智能计算前沿 · 罗磊 [103-301]</x:v>
      </x:c>
      <x:c r="D22" s="56" t="str">
        <x:v>01–02 08:00–09:40 博弈论 · 周文 [103-206]
05–07 14:30–17:00 智能集群系统 · 赵述龙 [103-307]
08–10 19:40–22:15 风险分析与管理 · 于海跃 [101-215]</x:v>
      </x:c>
      <x:c r="E22" s="56" t="str">
        <x:v>05–07 14:30–17:00 风险分析与管理 · 葛冰峰 [101-215]</x:v>
      </x:c>
      <x:c r="F22" s="56" t="str">
        <x:v>01–02 08:00–09:40 博弈论 · 周文 [103-206]</x:v>
      </x:c>
      <x:c r="G22" s="56" t="str">
        <x:v>—</x:v>
      </x:c>
      <x:c r="H22" s="56" t="str">
        <x:v>—</x:v>
      </x:c>
      <x:c r="I22" s="56" t="str">
        <x:v>—</x:v>
      </x:c>
      <x:c r="J22" s="121" t="n">
        <x:f>COUNTIF('逐次上课'!$C$4:$C$54,A22)</x:f>
        <x:v>6</x:v>
      </x:c>
      <x:c r="K22" s="121" t="n">
        <x:v>0</x:v>
      </x:c>
      <x:c r="L22" s="166" t="n">
        <x:f>SUMIF('逐次上课'!$C$4:$C$54,A22,'逐次上课'!$M$4:$M$54)</x:f>
        <x:v>16</x:v>
      </x:c>
      <x:c r="M22" s="166" t="n">
        <x:f>SUM($L$4:L22)</x:f>
        <x:v>117</x:v>
      </x:c>
    </x:row>
    <x:row r="23" ht="68" customHeight="1">
      <x:c r="A23" s="126" t="n">
        <x:v>20</x:v>
      </x:c>
      <x:c r="B23" s="126" t="str">
        <x:v>01/11—01/17</x:v>
      </x:c>
      <x:c r="C23" s="127" t="str">
        <x:v>—</x:v>
      </x:c>
      <x:c r="D23" s="127" t="str">
        <x:v>01–02 08:00–09:40 博弈论 · 周文 [103-206]
05–07 14:30–17:00 智能集群系统 · 相晓嘉 [103-307]</x:v>
      </x:c>
      <x:c r="E23" s="127" t="str">
        <x:v>—</x:v>
      </x:c>
      <x:c r="F23" s="127" t="str">
        <x:v>01–02 08:00–09:40 博弈论 · 周文 [103-206]</x:v>
      </x:c>
      <x:c r="G23" s="127" t="str">
        <x:v>—</x:v>
      </x:c>
      <x:c r="H23" s="127" t="str">
        <x:v>—</x:v>
      </x:c>
      <x:c r="I23" s="127" t="str">
        <x:v>—</x:v>
      </x:c>
      <x:c r="J23" s="126" t="n">
        <x:f>COUNTIF('逐次上课'!$C$4:$C$54,A23)</x:f>
        <x:v>3</x:v>
      </x:c>
      <x:c r="K23" s="126" t="n">
        <x:v>0</x:v>
      </x:c>
      <x:c r="L23" s="166" t="n">
        <x:f>SUMIF('逐次上课'!$C$4:$C$54,A23,'逐次上课'!$M$4:$M$54)</x:f>
        <x:v>7</x:v>
      </x:c>
      <x:c r="M23" s="166" t="n">
        <x:f>SUM($L$4:L23)</x:f>
        <x:v>124</x:v>
      </x:c>
    </x:row>
    <x:row r="24" ht="68" customHeight="1">
      <x:c r="A24" s="121" t="n">
        <x:v>21</x:v>
      </x:c>
      <x:c r="B24" s="121" t="str">
        <x:v>01/18—01/24</x:v>
      </x:c>
      <x:c r="C24" s="56" t="str">
        <x:v>—</x:v>
      </x:c>
      <x:c r="D24" s="56" t="str">
        <x:v>01–02 08:00–09:40 博弈论 · 周文 [103-206]</x:v>
      </x:c>
      <x:c r="E24" s="56" t="str">
        <x:v>—</x:v>
      </x:c>
      <x:c r="F24" s="56" t="str">
        <x:v>—</x:v>
      </x:c>
      <x:c r="G24" s="56" t="str">
        <x:v>—</x:v>
      </x:c>
      <x:c r="H24" s="56" t="str">
        <x:v>—</x:v>
      </x:c>
      <x:c r="I24" s="56" t="str">
        <x:v>—</x:v>
      </x:c>
      <x:c r="J24" s="121" t="n">
        <x:f>COUNTIF('逐次上课'!$C$4:$C$54,A24)</x:f>
        <x:v>1</x:v>
      </x:c>
      <x:c r="K24" s="121" t="n">
        <x:v>0</x:v>
      </x:c>
      <x:c r="L24" s="166" t="n">
        <x:f>SUMIF('逐次上课'!$C$4:$C$54,A24,'逐次上课'!$M$4:$M$54)</x:f>
        <x:v>2</x:v>
      </x:c>
      <x:c r="M24" s="166" t="n">
        <x:f>SUM($L$4:L24)</x:f>
        <x:v>126</x:v>
      </x:c>
    </x:row>
    <x:row r="26" ht="32" customHeight="1">
      <x:c r="A26" s="137" t="str">
        <x:v>* 已核实智能计算前沿教室：103教学楼103-301；其学分仍待核实。优化技术实验已退选，未计入课时。</x:v>
      </x:c>
      <x:c r="B26" s="137"/>
      <x:c r="C26" s="137"/>
      <x:c r="D26" s="137"/>
      <x:c r="E26" s="137"/>
      <x:c r="F26" s="137"/>
      <x:c r="G26" s="137"/>
      <x:c r="H26" s="137"/>
      <x:c r="I26" s="137"/>
      <x:c r="J26" s="137"/>
      <x:c r="K26" s="137"/>
    </x:row>
  </x:sheetData>
  <x:mergeCells>
    <x:mergeCell ref="A1:K2"/>
    <x:mergeCell ref="A26:K26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3" hidden="0" customWidth="1"/>
    <x:col min="2" max="2" width="20" hidden="0" customWidth="1"/>
    <x:col min="3" max="3" width="12" hidden="0" customWidth="1"/>
    <x:col min="4" max="4" width="10" hidden="0" customWidth="1"/>
    <x:col min="5" max="5" width="13" hidden="0" customWidth="1"/>
    <x:col min="6" max="6" width="37" hidden="0" customWidth="1"/>
    <x:col min="7" max="7" width="16" hidden="0" customWidth="1"/>
    <x:col min="8" max="8" width="10" hidden="0" customWidth="1"/>
    <x:col min="9" max="9" width="35" hidden="0" customWidth="1"/>
    <x:col min="10" max="10" width="23" hidden="0" customWidth="1"/>
    <x:col min="11" max="11" width="16" hidden="0" customWidth="1"/>
  </x:cols>
  <x:sheetData>
    <x:row r="1" ht="35" customHeight="1">
      <x:c r="A1" s="5" t="str">
        <x:v>原始排课规则 · 逐项保留周次与授课教师</x:v>
      </x:c>
      <x:c r="B1" s="5"/>
      <x:c r="C1" s="5"/>
      <x:c r="D1" s="5"/>
      <x:c r="E1" s="5"/>
      <x:c r="F1" s="5"/>
      <x:c r="G1" s="5"/>
      <x:c r="H1" s="5"/>
      <x:c r="I1" s="5"/>
    </x:row>
    <x:row r="2" ht="35" customHeight="1">
      <x:c r="A2" s="5"/>
      <x:c r="B2" s="5"/>
      <x:c r="C2" s="5"/>
      <x:c r="D2" s="5"/>
      <x:c r="E2" s="5"/>
      <x:c r="F2" s="5"/>
      <x:c r="G2" s="5"/>
      <x:c r="H2" s="5"/>
      <x:c r="I2" s="5"/>
    </x:row>
    <x:row r="3" ht="29" customHeight="1">
      <x:c r="A3" s="49" t="str">
        <x:v>课程名称</x:v>
      </x:c>
      <x:c r="B3" s="49" t="str">
        <x:v>周次表达</x:v>
      </x:c>
      <x:c r="C3" s="49" t="str">
        <x:v>星期</x:v>
      </x:c>
      <x:c r="D3" s="49" t="str">
        <x:v>节次</x:v>
      </x:c>
      <x:c r="E3" s="49" t="str">
        <x:v>教师</x:v>
      </x:c>
      <x:c r="F3" s="49" t="str">
        <x:v>教室</x:v>
      </x:c>
      <x:c r="G3" s="49" t="str">
        <x:v>排课状态</x:v>
      </x:c>
      <x:c r="H3" s="49" t="str">
        <x:v>学分</x:v>
      </x:c>
      <x:c r="I3" s="49" t="str">
        <x:v>来源</x:v>
      </x:c>
      <x:c r="J3" s="164" t="str">
        <x:v>上课时间</x:v>
      </x:c>
      <x:c r="K3" s="164" t="str">
        <x:v>每次课时</x:v>
      </x:c>
    </x:row>
    <x:row r="4" ht="35" customHeight="1">
      <x:c r="A4" s="142" t="str">
        <x:v>博弈论</x:v>
      </x:c>
      <x:c r="B4" s="127" t="str">
        <x:v>第8–12周</x:v>
      </x:c>
      <x:c r="C4" s="127" t="str">
        <x:v>星期二</x:v>
      </x:c>
      <x:c r="D4" s="127" t="str">
        <x:v>01–02</x:v>
      </x:c>
      <x:c r="E4" s="127" t="str">
        <x:v>刘进</x:v>
      </x:c>
      <x:c r="F4" s="127" t="str">
        <x:v>103教学楼-103-206</x:v>
      </x:c>
      <x:c r="G4" s="127" t="str">
        <x:v>已核实</x:v>
      </x:c>
      <x:c r="H4" s="127" t="n">
        <x:v>3</x:v>
      </x:c>
      <x:c r="I4" s="127" t="str">
        <x:v>博弈论选课明细</x:v>
      </x:c>
      <x:c r="J4" s="166" t="str">
        <x:v>08:00–09:40</x:v>
      </x:c>
      <x:c r="K4" s="166" t="n">
        <x:v>2</x:v>
      </x:c>
    </x:row>
    <x:row r="5" ht="35" customHeight="1">
      <x:c r="A5" s="94" t="str">
        <x:v>博弈论</x:v>
      </x:c>
      <x:c r="B5" s="56" t="str">
        <x:v>第13–16周</x:v>
      </x:c>
      <x:c r="C5" s="56" t="str">
        <x:v>星期二</x:v>
      </x:c>
      <x:c r="D5" s="56" t="str">
        <x:v>01–02</x:v>
      </x:c>
      <x:c r="E5" s="56" t="str">
        <x:v>李卫丽</x:v>
      </x:c>
      <x:c r="F5" s="56" t="str">
        <x:v>103教学楼-103-206</x:v>
      </x:c>
      <x:c r="G5" s="56" t="str">
        <x:v>已核实</x:v>
      </x:c>
      <x:c r="H5" s="56" t="n">
        <x:v>3</x:v>
      </x:c>
      <x:c r="I5" s="56" t="str">
        <x:v>博弈论选课明细</x:v>
      </x:c>
      <x:c r="J5" s="166" t="str">
        <x:v>08:00–09:40</x:v>
      </x:c>
      <x:c r="K5" s="166" t="n">
        <x:v>2</x:v>
      </x:c>
    </x:row>
    <x:row r="6" ht="35" customHeight="1">
      <x:c r="A6" s="142" t="str">
        <x:v>博弈论</x:v>
      </x:c>
      <x:c r="B6" s="127" t="str">
        <x:v>第17–21周</x:v>
      </x:c>
      <x:c r="C6" s="127" t="str">
        <x:v>星期二</x:v>
      </x:c>
      <x:c r="D6" s="127" t="str">
        <x:v>01–02</x:v>
      </x:c>
      <x:c r="E6" s="127" t="str">
        <x:v>周文</x:v>
      </x:c>
      <x:c r="F6" s="127" t="str">
        <x:v>103教学楼-103-206</x:v>
      </x:c>
      <x:c r="G6" s="127" t="str">
        <x:v>已核实</x:v>
      </x:c>
      <x:c r="H6" s="127" t="n">
        <x:v>3</x:v>
      </x:c>
      <x:c r="I6" s="127" t="str">
        <x:v>博弈论选课明细</x:v>
      </x:c>
      <x:c r="J6" s="166" t="str">
        <x:v>08:00–09:40</x:v>
      </x:c>
      <x:c r="K6" s="166" t="n">
        <x:v>2</x:v>
      </x:c>
    </x:row>
    <x:row r="7" ht="35" customHeight="1">
      <x:c r="A7" s="94" t="str">
        <x:v>博弈论</x:v>
      </x:c>
      <x:c r="B7" s="56" t="str">
        <x:v>第8–11周</x:v>
      </x:c>
      <x:c r="C7" s="56" t="str">
        <x:v>星期四</x:v>
      </x:c>
      <x:c r="D7" s="56" t="str">
        <x:v>01–02</x:v>
      </x:c>
      <x:c r="E7" s="56" t="str">
        <x:v>刘进</x:v>
      </x:c>
      <x:c r="F7" s="56" t="str">
        <x:v>103教学楼-103-206</x:v>
      </x:c>
      <x:c r="G7" s="56" t="str">
        <x:v>已核实</x:v>
      </x:c>
      <x:c r="H7" s="56" t="n">
        <x:v>3</x:v>
      </x:c>
      <x:c r="I7" s="56" t="str">
        <x:v>博弈论选课明细</x:v>
      </x:c>
      <x:c r="J7" s="166" t="str">
        <x:v>08:00–09:40</x:v>
      </x:c>
      <x:c r="K7" s="166" t="n">
        <x:v>2</x:v>
      </x:c>
    </x:row>
    <x:row r="8" ht="35" customHeight="1">
      <x:c r="A8" s="142" t="str">
        <x:v>博弈论</x:v>
      </x:c>
      <x:c r="B8" s="127" t="str">
        <x:v>第12–16周</x:v>
      </x:c>
      <x:c r="C8" s="127" t="str">
        <x:v>星期四</x:v>
      </x:c>
      <x:c r="D8" s="127" t="str">
        <x:v>01–02</x:v>
      </x:c>
      <x:c r="E8" s="127" t="str">
        <x:v>李卫丽</x:v>
      </x:c>
      <x:c r="F8" s="127" t="str">
        <x:v>103教学楼-103-206</x:v>
      </x:c>
      <x:c r="G8" s="127" t="str">
        <x:v>已核实</x:v>
      </x:c>
      <x:c r="H8" s="127" t="n">
        <x:v>3</x:v>
      </x:c>
      <x:c r="I8" s="127" t="str">
        <x:v>博弈论选课明细</x:v>
      </x:c>
      <x:c r="J8" s="166" t="str">
        <x:v>08:00–09:40</x:v>
      </x:c>
      <x:c r="K8" s="166" t="n">
        <x:v>2</x:v>
      </x:c>
    </x:row>
    <x:row r="9" ht="35" customHeight="1">
      <x:c r="A9" s="94" t="str">
        <x:v>博弈论</x:v>
      </x:c>
      <x:c r="B9" s="56" t="str">
        <x:v>第17–20周</x:v>
      </x:c>
      <x:c r="C9" s="56" t="str">
        <x:v>星期四</x:v>
      </x:c>
      <x:c r="D9" s="56" t="str">
        <x:v>01–02</x:v>
      </x:c>
      <x:c r="E9" s="56" t="str">
        <x:v>周文</x:v>
      </x:c>
      <x:c r="F9" s="56" t="str">
        <x:v>103教学楼-103-206</x:v>
      </x:c>
      <x:c r="G9" s="56" t="str">
        <x:v>已核实</x:v>
      </x:c>
      <x:c r="H9" s="56" t="n">
        <x:v>3</x:v>
      </x:c>
      <x:c r="I9" s="56" t="str">
        <x:v>博弈论选课明细</x:v>
      </x:c>
      <x:c r="J9" s="166" t="str">
        <x:v>08:00–09:40</x:v>
      </x:c>
      <x:c r="K9" s="166" t="n">
        <x:v>2</x:v>
      </x:c>
    </x:row>
    <x:row r="10" ht="35" customHeight="1">
      <x:c r="A10" s="146" t="str">
        <x:v>风险分析与管理</x:v>
      </x:c>
      <x:c r="B10" s="127" t="str">
        <x:v>第14–17周</x:v>
      </x:c>
      <x:c r="C10" s="127" t="str">
        <x:v>星期二</x:v>
      </x:c>
      <x:c r="D10" s="127" t="str">
        <x:v>08–10</x:v>
      </x:c>
      <x:c r="E10" s="127" t="str">
        <x:v>葛冰峰</x:v>
      </x:c>
      <x:c r="F10" s="127" t="str">
        <x:v>101教学楼-101-215</x:v>
      </x:c>
      <x:c r="G10" s="127" t="str">
        <x:v>已核实</x:v>
      </x:c>
      <x:c r="H10" s="127" t="n">
        <x:v>2</x:v>
      </x:c>
      <x:c r="I10" s="127" t="str">
        <x:v>风险分析与管理选课明细</x:v>
      </x:c>
      <x:c r="J10" s="166" t="str">
        <x:v>19:40–22:15</x:v>
      </x:c>
      <x:c r="K10" s="166" t="n">
        <x:v>3</x:v>
      </x:c>
    </x:row>
    <x:row r="11" ht="35" customHeight="1">
      <x:c r="A11" s="106" t="str">
        <x:v>风险分析与管理</x:v>
      </x:c>
      <x:c r="B11" s="56" t="str">
        <x:v>第18–19周</x:v>
      </x:c>
      <x:c r="C11" s="56" t="str">
        <x:v>星期二</x:v>
      </x:c>
      <x:c r="D11" s="56" t="str">
        <x:v>08–10</x:v>
      </x:c>
      <x:c r="E11" s="56" t="str">
        <x:v>于海跃</x:v>
      </x:c>
      <x:c r="F11" s="56" t="str">
        <x:v>101教学楼-101-215</x:v>
      </x:c>
      <x:c r="G11" s="56" t="str">
        <x:v>已核实</x:v>
      </x:c>
      <x:c r="H11" s="56" t="n">
        <x:v>2</x:v>
      </x:c>
      <x:c r="I11" s="56" t="str">
        <x:v>风险分析与管理选课明细</x:v>
      </x:c>
      <x:c r="J11" s="166" t="str">
        <x:v>19:40–22:15</x:v>
      </x:c>
      <x:c r="K11" s="166" t="n">
        <x:v>3</x:v>
      </x:c>
    </x:row>
    <x:row r="12" ht="35" customHeight="1">
      <x:c r="A12" s="146" t="str">
        <x:v>风险分析与管理</x:v>
      </x:c>
      <x:c r="B12" s="127" t="str">
        <x:v>第14–16,19周</x:v>
      </x:c>
      <x:c r="C12" s="127" t="str">
        <x:v>星期三</x:v>
      </x:c>
      <x:c r="D12" s="127" t="str">
        <x:v>05–07</x:v>
      </x:c>
      <x:c r="E12" s="127" t="str">
        <x:v>葛冰峰</x:v>
      </x:c>
      <x:c r="F12" s="127" t="str">
        <x:v>101教学楼-101-215</x:v>
      </x:c>
      <x:c r="G12" s="127" t="str">
        <x:v>已核实</x:v>
      </x:c>
      <x:c r="H12" s="127" t="n">
        <x:v>2</x:v>
      </x:c>
      <x:c r="I12" s="127" t="str">
        <x:v>风险分析与管理选课明细</x:v>
      </x:c>
      <x:c r="J12" s="166" t="str">
        <x:v>14:30–17:00</x:v>
      </x:c>
      <x:c r="K12" s="166" t="n">
        <x:v>3</x:v>
      </x:c>
    </x:row>
    <x:row r="13" ht="35" customHeight="1">
      <x:c r="A13" s="106" t="str">
        <x:v>风险分析与管理</x:v>
      </x:c>
      <x:c r="B13" s="56" t="str">
        <x:v>第17–18周</x:v>
      </x:c>
      <x:c r="C13" s="56" t="str">
        <x:v>星期三</x:v>
      </x:c>
      <x:c r="D13" s="56" t="str">
        <x:v>05–07</x:v>
      </x:c>
      <x:c r="E13" s="56" t="str">
        <x:v>于海跃</x:v>
      </x:c>
      <x:c r="F13" s="56" t="str">
        <x:v>101教学楼-101-215</x:v>
      </x:c>
      <x:c r="G13" s="56" t="str">
        <x:v>已核实</x:v>
      </x:c>
      <x:c r="H13" s="56" t="n">
        <x:v>2</x:v>
      </x:c>
      <x:c r="I13" s="56" t="str">
        <x:v>风险分析与管理选课明细</x:v>
      </x:c>
      <x:c r="J13" s="166" t="str">
        <x:v>14:30–17:00</x:v>
      </x:c>
      <x:c r="K13" s="166" t="n">
        <x:v>3</x:v>
      </x:c>
    </x:row>
    <x:row r="14" ht="35" customHeight="1">
      <x:c r="A14" s="148" t="str">
        <x:v>智能集群系统</x:v>
      </x:c>
      <x:c r="B14" s="127" t="str">
        <x:v>第15,20周</x:v>
      </x:c>
      <x:c r="C14" s="127" t="str">
        <x:v>星期二</x:v>
      </x:c>
      <x:c r="D14" s="127" t="str">
        <x:v>05–07</x:v>
      </x:c>
      <x:c r="E14" s="127" t="str">
        <x:v>相晓嘉</x:v>
      </x:c>
      <x:c r="F14" s="127" t="str">
        <x:v>103教学楼-103-307</x:v>
      </x:c>
      <x:c r="G14" s="127" t="str">
        <x:v>已核实</x:v>
      </x:c>
      <x:c r="H14" s="127" t="n">
        <x:v>1</x:v>
      </x:c>
      <x:c r="I14" s="127" t="str">
        <x:v>智能集群系统选课明细</x:v>
      </x:c>
      <x:c r="J14" s="166" t="str">
        <x:v>14:30–17:00</x:v>
      </x:c>
      <x:c r="K14" s="166" t="n">
        <x:v>3</x:v>
      </x:c>
    </x:row>
    <x:row r="15" ht="35" customHeight="1">
      <x:c r="A15" s="114" t="str">
        <x:v>智能集群系统</x:v>
      </x:c>
      <x:c r="B15" s="56" t="str">
        <x:v>第16周</x:v>
      </x:c>
      <x:c r="C15" s="56" t="str">
        <x:v>星期二</x:v>
      </x:c>
      <x:c r="D15" s="56" t="str">
        <x:v>05–07</x:v>
      </x:c>
      <x:c r="E15" s="56" t="str">
        <x:v>周晗</x:v>
      </x:c>
      <x:c r="F15" s="56" t="str">
        <x:v>103教学楼-103-307</x:v>
      </x:c>
      <x:c r="G15" s="56" t="str">
        <x:v>已核实</x:v>
      </x:c>
      <x:c r="H15" s="56" t="n">
        <x:v>1</x:v>
      </x:c>
      <x:c r="I15" s="56" t="str">
        <x:v>智能集群系统选课明细</x:v>
      </x:c>
      <x:c r="J15" s="166" t="str">
        <x:v>14:30–17:00</x:v>
      </x:c>
      <x:c r="K15" s="166" t="n">
        <x:v>3</x:v>
      </x:c>
    </x:row>
    <x:row r="16" ht="35" customHeight="1">
      <x:c r="A16" s="148" t="str">
        <x:v>智能集群系统</x:v>
      </x:c>
      <x:c r="B16" s="127" t="str">
        <x:v>第17–18周</x:v>
      </x:c>
      <x:c r="C16" s="127" t="str">
        <x:v>星期二</x:v>
      </x:c>
      <x:c r="D16" s="127" t="str">
        <x:v>05–07</x:v>
      </x:c>
      <x:c r="E16" s="127" t="str">
        <x:v>丛一睿</x:v>
      </x:c>
      <x:c r="F16" s="127" t="str">
        <x:v>103教学楼-103-307</x:v>
      </x:c>
      <x:c r="G16" s="127" t="str">
        <x:v>已核实</x:v>
      </x:c>
      <x:c r="H16" s="127" t="n">
        <x:v>1</x:v>
      </x:c>
      <x:c r="I16" s="127" t="str">
        <x:v>智能集群系统选课明细</x:v>
      </x:c>
      <x:c r="J16" s="166" t="str">
        <x:v>14:30–17:00</x:v>
      </x:c>
      <x:c r="K16" s="166" t="n">
        <x:v>3</x:v>
      </x:c>
    </x:row>
    <x:row r="17" ht="35" customHeight="1">
      <x:c r="A17" s="114" t="str">
        <x:v>智能集群系统</x:v>
      </x:c>
      <x:c r="B17" s="56" t="str">
        <x:v>第19周</x:v>
      </x:c>
      <x:c r="C17" s="56" t="str">
        <x:v>星期二</x:v>
      </x:c>
      <x:c r="D17" s="56" t="str">
        <x:v>05–07</x:v>
      </x:c>
      <x:c r="E17" s="56" t="str">
        <x:v>赵述龙</x:v>
      </x:c>
      <x:c r="F17" s="56" t="str">
        <x:v>103教学楼-103-307</x:v>
      </x:c>
      <x:c r="G17" s="56" t="str">
        <x:v>已核实</x:v>
      </x:c>
      <x:c r="H17" s="56" t="n">
        <x:v>1</x:v>
      </x:c>
      <x:c r="I17" s="56" t="str">
        <x:v>智能集群系统选课明细</x:v>
      </x:c>
      <x:c r="J17" s="166" t="str">
        <x:v>14:30–17:00</x:v>
      </x:c>
      <x:c r="K17" s="166" t="n">
        <x:v>3</x:v>
      </x:c>
    </x:row>
    <x:row r="18" ht="35" customHeight="1">
      <x:c r="A18" s="150" t="str">
        <x:v>智能计算前沿</x:v>
      </x:c>
      <x:c r="B18" s="127" t="str">
        <x:v>第8,15–19周</x:v>
      </x:c>
      <x:c r="C18" s="127" t="str">
        <x:v>星期一</x:v>
      </x:c>
      <x:c r="D18" s="127" t="str">
        <x:v>08–10</x:v>
      </x:c>
      <x:c r="E18" s="127" t="str">
        <x:v>罗磊</x:v>
      </x:c>
      <x:c r="F18" s="127" t="str">
        <x:v>103教学楼-103-301</x:v>
      </x:c>
      <x:c r="G18" s="153" t="str">
        <x:v>排课已确认</x:v>
      </x:c>
      <x:c r="H18" s="127"/>
      <x:c r="I18" s="127" t="str">
        <x:v>课程截图及用户补充确认的教室</x:v>
      </x:c>
      <x:c r="J18" s="166" t="str">
        <x:v>19:40–22:15</x:v>
      </x:c>
      <x:c r="K18" s="166" t="n">
        <x:v>3</x:v>
      </x:c>
    </x:row>
    <x:row r="19" ht="35" customHeight="1">
      <x:c r="A19" s="156" t="str">
        <x:v>优化技术实验</x:v>
      </x:c>
      <x:c r="B19" s="156" t="str">
        <x:v>未提供</x:v>
      </x:c>
      <x:c r="C19" s="156" t="str">
        <x:v>未提供</x:v>
      </x:c>
      <x:c r="D19" s="156" t="str">
        <x:v>未提供</x:v>
      </x:c>
      <x:c r="E19" s="156" t="str">
        <x:v>未提供</x:v>
      </x:c>
      <x:c r="F19" s="156" t="str">
        <x:v>未提供</x:v>
      </x:c>
      <x:c r="G19" s="156" t="str">
        <x:v>已退选 · 不计入</x:v>
      </x:c>
      <x:c r="H19" s="156"/>
      <x:c r="I19" s="156" t="str">
        <x:v>用户后续确认已退选</x:v>
      </x:c>
      <x:c r="J19" s="166" t="str">
        <x:v>不适用</x:v>
      </x:c>
      <x:c r="K19" s="166"/>
    </x:row>
  </x:sheetData>
  <x:mergeCells>
    <x:mergeCell ref="A1:I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19" hidden="0" customWidth="1"/>
    <x:col min="3" max="3" width="11" hidden="0" customWidth="1"/>
    <x:col min="4" max="4" width="22" hidden="0" customWidth="1"/>
    <x:col min="5" max="5" width="20" hidden="0" customWidth="1"/>
    <x:col min="6" max="6" width="17" hidden="0" customWidth="1"/>
    <x:col min="7" max="7" width="16" hidden="0" customWidth="1"/>
    <x:col min="8" max="8" width="47" hidden="0" customWidth="1"/>
  </x:cols>
  <x:sheetData>
    <x:row r="1" ht="42" customHeight="1">
      <x:c r="A1" s="169" t="str">
        <x:v>学期课程 · 实时课时进度</x:v>
      </x:c>
      <x:c r="B1" s="169"/>
      <x:c r="C1" s="169"/>
      <x:c r="D1" s="169"/>
      <x:c r="E1" s="169"/>
      <x:c r="F1" s="169"/>
      <x:c r="G1" s="169"/>
      <x:c r="H1" s="169"/>
    </x:row>
    <x:row r="2" ht="26" customHeight="1">
      <x:c r="A2" s="171" t="str">
        <x:v>根据北京时间排课；Excel 的进度计算使用打开设备的系统时间，打开文件或重算时自动更新。</x:v>
      </x:c>
      <x:c r="B2" s="171"/>
      <x:c r="C2" s="171"/>
      <x:c r="D2" s="171"/>
      <x:c r="E2" s="171"/>
      <x:c r="F2" s="171"/>
      <x:c r="G2" s="171"/>
      <x:c r="H2" s="171"/>
    </x:row>
    <x:row r="4" ht="31" customHeight="1">
      <x:c r="A4" s="176" t="str">
        <x:v>统计时间</x:v>
      </x:c>
      <x:c r="B4" s="178" t="n">
        <x:f>NOW()</x:f>
        <x:v>46310</x:v>
      </x:c>
      <x:c r="C4" s="176"/>
      <x:c r="D4" s="176" t="str">
        <x:v>排课总课时</x:v>
      </x:c>
      <x:c r="E4" s="179" t="n">
        <x:f>SUM(D9:D12)</x:f>
        <x:v>126</x:v>
      </x:c>
      <x:c r="F4" s="176" t="str">
        <x:v>已完成课时</x:v>
      </x:c>
      <x:c r="G4" s="179" t="n">
        <x:f>SUM(E9:E12)</x:f>
        <x:v>0</x:v>
      </x:c>
      <x:c r="H4" s="176" t="str">
        <x:f>"剩余 "&amp;SUM(F9:F12)&amp;" 课时"</x:f>
        <x:v>剩余 126 课时</x:v>
      </x:c>
    </x:row>
    <x:row r="6" ht="32" customHeight="1">
      <x:c r="A6" s="180" t="str">
        <x:v>每门课程完成情况</x:v>
      </x:c>
      <x:c r="B6" s="180"/>
      <x:c r="C6" s="180"/>
      <x:c r="D6" s="180"/>
      <x:c r="E6" s="180"/>
      <x:c r="F6" s="180"/>
      <x:c r="G6" s="180"/>
      <x:c r="H6" s="180"/>
    </x:row>
    <x:row r="8" ht="30" customHeight="1">
      <x:c r="A8" s="184" t="str">
        <x:v>课程</x:v>
      </x:c>
      <x:c r="B8" s="184" t="str">
        <x:v>上课次数</x:v>
      </x:c>
      <x:c r="C8" s="184" t="str">
        <x:v>学分</x:v>
      </x:c>
      <x:c r="D8" s="184" t="str">
        <x:v>排课总课时</x:v>
      </x:c>
      <x:c r="E8" s="184" t="str">
        <x:v>已完成课时</x:v>
      </x:c>
      <x:c r="F8" s="184" t="str">
        <x:v>剩余课时</x:v>
      </x:c>
      <x:c r="G8" s="184" t="str">
        <x:v>完成率</x:v>
      </x:c>
      <x:c r="H8" s="184" t="str">
        <x:v>说明</x:v>
      </x:c>
    </x:row>
    <x:row r="9" ht="32" customHeight="1">
      <x:c r="A9" s="191" t="str">
        <x:v>博弈论</x:v>
      </x:c>
      <x:c r="B9" s="166" t="n">
        <x:f>COUNTIF('逐次上课'!$E$4:$E$54,A9)</x:f>
        <x:v>27</x:v>
      </x:c>
      <x:c r="C9" s="166" t="n">
        <x:v>3</x:v>
      </x:c>
      <x:c r="D9" s="166" t="n">
        <x:f>SUMIF('逐次上课'!$E$4:$E$54,A9,'逐次上课'!$M$4:$M$54)</x:f>
        <x:v>54</x:v>
      </x:c>
      <x:c r="E9" s="166" t="n">
        <x:f>SUMIF('逐次上课'!$E$4:$E$54,A9,'逐次上课'!$Q$4:$Q$54)</x:f>
        <x:v>0</x:v>
      </x:c>
      <x:c r="F9" s="166" t="n">
        <x:f>D9-E9</x:f>
        <x:v>54</x:v>
      </x:c>
      <x:c r="G9" s="188" t="n">
        <x:f>IFERROR(E9/D9,0)</x:f>
        <x:v>0</x:v>
      </x:c>
      <x:c r="H9" t="str">
        <x:v>排课明确；总课时与课程学时一致</x:v>
      </x:c>
    </x:row>
    <x:row r="10" ht="32" customHeight="1">
      <x:c r="A10" s="192" t="str">
        <x:v>风险分析与管理</x:v>
      </x:c>
      <x:c r="B10" s="189" t="n">
        <x:f>COUNTIF('逐次上课'!$E$4:$E$54,A10)</x:f>
        <x:v>12</x:v>
      </x:c>
      <x:c r="C10" s="189" t="n">
        <x:v>2</x:v>
      </x:c>
      <x:c r="D10" s="189" t="n">
        <x:f>SUMIF('逐次上课'!$E$4:$E$54,A10,'逐次上课'!$M$4:$M$54)</x:f>
        <x:v>36</x:v>
      </x:c>
      <x:c r="E10" s="189" t="n">
        <x:f>SUMIF('逐次上课'!$E$4:$E$54,A10,'逐次上课'!$Q$4:$Q$54)</x:f>
        <x:v>0</x:v>
      </x:c>
      <x:c r="F10" s="189" t="n">
        <x:f>D10-E10</x:f>
        <x:v>36</x:v>
      </x:c>
      <x:c r="G10" s="190" t="n">
        <x:f>IFERROR(E10/D10,0)</x:f>
        <x:v>0</x:v>
      </x:c>
      <x:c r="H10" s="185" t="str">
        <x:v>排课明确；总课时与课程学时一致</x:v>
      </x:c>
    </x:row>
    <x:row r="11" ht="32" customHeight="1">
      <x:c r="A11" s="191" t="str">
        <x:v>智能集群系统</x:v>
      </x:c>
      <x:c r="B11" s="166" t="n">
        <x:f>COUNTIF('逐次上课'!$E$4:$E$54,A11)</x:f>
        <x:v>6</x:v>
      </x:c>
      <x:c r="C11" s="166" t="n">
        <x:v>1</x:v>
      </x:c>
      <x:c r="D11" s="166" t="n">
        <x:f>SUMIF('逐次上课'!$E$4:$E$54,A11,'逐次上课'!$M$4:$M$54)</x:f>
        <x:v>18</x:v>
      </x:c>
      <x:c r="E11" s="166" t="n">
        <x:f>SUMIF('逐次上课'!$E$4:$E$54,A11,'逐次上课'!$Q$4:$Q$54)</x:f>
        <x:v>0</x:v>
      </x:c>
      <x:c r="F11" s="166" t="n">
        <x:f>D11-E11</x:f>
        <x:v>18</x:v>
      </x:c>
      <x:c r="G11" s="188" t="n">
        <x:f>IFERROR(E11/D11,0)</x:f>
        <x:v>0</x:v>
      </x:c>
      <x:c r="H11" t="str">
        <x:v>排课明确；总课时与课程学时一致</x:v>
      </x:c>
    </x:row>
    <x:row r="12" ht="32" customHeight="1">
      <x:c r="A12" s="192" t="str">
        <x:v>智能计算前沿</x:v>
      </x:c>
      <x:c r="B12" s="189" t="n">
        <x:f>COUNTIF('逐次上课'!$E$4:$E$54,A12)</x:f>
        <x:v>6</x:v>
      </x:c>
      <x:c r="C12" s="189"/>
      <x:c r="D12" s="189" t="n">
        <x:f>SUMIF('逐次上课'!$E$4:$E$54,A12,'逐次上课'!$M$4:$M$54)</x:f>
        <x:v>18</x:v>
      </x:c>
      <x:c r="E12" s="189" t="n">
        <x:f>SUMIF('逐次上课'!$E$4:$E$54,A12,'逐次上课'!$Q$4:$Q$54)</x:f>
        <x:v>0</x:v>
      </x:c>
      <x:c r="F12" s="189" t="n">
        <x:f>D12-E12</x:f>
        <x:v>18</x:v>
      </x:c>
      <x:c r="G12" s="190" t="n">
        <x:f>IFERROR(E12/D12,0)</x:f>
        <x:v>0</x:v>
      </x:c>
      <x:c r="H12" s="185" t="str">
        <x:v>排课已明确；学分未见明确截图</x:v>
      </x:c>
    </x:row>
    <x:row r="14" ht="32" customHeight="1">
      <x:c r="A14" s="180" t="str">
        <x:v>节次与课时换算</x:v>
      </x:c>
      <x:c r="B14" s="180"/>
      <x:c r="C14" s="180"/>
      <x:c r="D14" s="180"/>
      <x:c r="E14" s="180"/>
      <x:c r="F14" s="180"/>
      <x:c r="G14" s="180"/>
      <x:c r="H14" s="180"/>
    </x:row>
    <x:row r="15" ht="28" customHeight="1">
      <x:c r="A15" s="194" t="str">
        <x:v>节次</x:v>
      </x:c>
      <x:c r="B15" s="194" t="str">
        <x:v>北京时间</x:v>
      </x:c>
      <x:c r="C15" s="194" t="str">
        <x:v>计入课时</x:v>
      </x:c>
      <x:c r="D15" s="194" t="str">
        <x:v>计算说明</x:v>
      </x:c>
    </x:row>
    <x:row r="16" ht="27" customHeight="1">
      <x:c r="A16" t="str">
        <x:v>01–02</x:v>
      </x:c>
      <x:c r="B16" t="str">
        <x:v>08:00–09:40</x:v>
      </x:c>
      <x:c r="C16" t="n">
        <x:v>2</x:v>
      </x:c>
      <x:c r="D16" t="str">
        <x:v>课程结束后计入已完成</x:v>
      </x:c>
    </x:row>
    <x:row r="17" ht="27" customHeight="1">
      <x:c r="A17" t="str">
        <x:v>03–04</x:v>
      </x:c>
      <x:c r="B17" t="str">
        <x:v>10:20–12:00</x:v>
      </x:c>
      <x:c r="C17" t="n">
        <x:v>2</x:v>
      </x:c>
      <x:c r="D17" t="str">
        <x:v>课程结束后计入已完成</x:v>
      </x:c>
    </x:row>
    <x:row r="18" ht="27" customHeight="1">
      <x:c r="A18" t="str">
        <x:v>05–07</x:v>
      </x:c>
      <x:c r="B18" t="str">
        <x:v>14:30–17:00</x:v>
      </x:c>
      <x:c r="C18" t="n">
        <x:v>3</x:v>
      </x:c>
      <x:c r="D18" t="str">
        <x:v>课程结束后计入已完成</x:v>
      </x:c>
    </x:row>
    <x:row r="19" ht="27" customHeight="1">
      <x:c r="A19" t="str">
        <x:v>08–10</x:v>
      </x:c>
      <x:c r="B19" t="str">
        <x:v>19:40–22:15</x:v>
      </x:c>
      <x:c r="C19" t="n">
        <x:v>3</x:v>
      </x:c>
      <x:c r="D19" t="str">
        <x:v>课程结束后计入已完成</x:v>
      </x:c>
    </x:row>
    <x:row r="21" ht="28" customHeight="1">
      <x:c r="A21" s="196" t="str">
        <x:v>计算说明：总课时=各次排课课时之和；已完成=结束时间不晚于当前时间的课时之和；剩余=总课时−已完成。</x:v>
      </x:c>
      <x:c r="B21" s="196"/>
      <x:c r="C21" s="196"/>
      <x:c r="D21" s="196"/>
      <x:c r="E21" s="196"/>
      <x:c r="F21" s="196"/>
      <x:c r="G21" s="196"/>
      <x:c r="H21" s="196"/>
    </x:row>
    <x:row r="22" ht="28" customHeight="1">
      <x:c r="A22" s="198" t="str">
        <x:v>已退选的“优化技术实验”不计入；“智能计算前沿”共18个排课课时，学分仍待核实。调课情况以学校通知为准。</x:v>
      </x:c>
      <x:c r="B22" s="198"/>
      <x:c r="C22" s="198"/>
      <x:c r="D22" s="198"/>
      <x:c r="E22" s="198"/>
      <x:c r="F22" s="198"/>
      <x:c r="G22" s="198"/>
      <x:c r="H22" s="198"/>
    </x:row>
  </x:sheetData>
  <x:mergeCells>
    <x:mergeCell ref="A1:H1"/>
    <x:mergeCell ref="A2:H2"/>
    <x:mergeCell ref="A6:H6"/>
    <x:mergeCell ref="A14:H14"/>
    <x:mergeCell ref="A21:H21"/>
    <x:mergeCell ref="A22:H22"/>
  </x:mergeCells>
  <x:conditionalFormatting sqref="G9:G12">
    <x:cfRule type="dataBar" priority="1">
      <x:dataBar>
        <x:cfvo type="min"/>
        <x:cfvo type="max"/>
        <x:color rgb="FF4775D4"/>
      </x:dataBar>
      <x:extLst>
        <x:ext xmlns:x14="http://schemas.microsoft.com/office/spreadsheetml/2009/9/main" uri="{B025F937-C7B1-47D3-B67F-A62EFF666E3E}">
          <x14:id>{5C0CE698-26C5-E2D9-22E3-C193A00ABA9B}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5C0CE698-26C5-E2D9-22E3-C193A00ABA9B}">
            <x14:dataBar gradient="0">
              <x14:cfvo type="min"/>
              <x14:cfvo type="max"/>
              <x14:fillColor rgb="FF4775D4"/>
            </x14:dataBar>
          </x14:cfRule>
          <xm:sqref>G9:G12</xm:sqref>
        </x14:conditionalFormatting>
      </x14:conditionalFormattings>
    </x:ext>
  </x:extLst>
</x:worksheet>
</file>